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2160" yWindow="2025" windowWidth="15480" windowHeight="10080"/>
  </bookViews>
  <sheets>
    <sheet name="CESSION" sheetId="1" r:id="rId1"/>
  </sheets>
  <definedNames>
    <definedName name="_1._Zegels_Minuut_Brevet" localSheetId="0">CESSION!$B$16:$G$16</definedName>
    <definedName name="_1._Zegels_Minuut_Brevet">#REF!</definedName>
    <definedName name="_10._Tweede_getuigschrift" localSheetId="0">CESSION!$B$25:$G$25</definedName>
    <definedName name="_10._Tweede_getuigschrift">#REF!</definedName>
    <definedName name="_11._Kadaster_uittreksel" localSheetId="0">CESSION!$B$27:$G$27</definedName>
    <definedName name="_11._Kadaster_uittreksel">#REF!</definedName>
    <definedName name="_12._Getuigen" localSheetId="0">CESSION!$B$28:$G$28</definedName>
    <definedName name="_12._Getuigen">#REF!</definedName>
    <definedName name="_13._Allerlei_uitgaven" localSheetId="0">CESSION!#REF!</definedName>
    <definedName name="_13._Allerlei_uitgaven">#REF!</definedName>
    <definedName name="_14." localSheetId="0">CESSION!#REF!</definedName>
    <definedName name="_14.">#REF!</definedName>
    <definedName name="_15." localSheetId="0">CESSION!$B$29:$G$29</definedName>
    <definedName name="_15.">#REF!</definedName>
    <definedName name="_2._Registratie_Minuut_Brevet" localSheetId="0">CESSION!$B$17:$G$17</definedName>
    <definedName name="_2._Registratie_Minuut_Brevet">#REF!</definedName>
    <definedName name="_3._Registratie_aanhangsel" localSheetId="0">CESSION!$B$18:$G$18</definedName>
    <definedName name="_3._Registratie_aanhangsel">#REF!</definedName>
    <definedName name="_4.Zegels_afschrift_grosse" localSheetId="0">CESSION!$B$19:$G$19</definedName>
    <definedName name="_4.Zegels_afschrift_grosse">#REF!</definedName>
    <definedName name="_5._Hypotheek__inschr._overschr._doorh." localSheetId="0">CESSION!$B$20:$G$20</definedName>
    <definedName name="_5._Hypotheek__inschr._overschr._doorh.">#REF!</definedName>
    <definedName name="_6._Loon_pandbewaarder" localSheetId="0">CESSION!$B$21:$G$21</definedName>
    <definedName name="_6._Loon_pandbewaarder">#REF!</definedName>
    <definedName name="_7._Zegels__bord._aanh." localSheetId="0">CESSION!$B$22:$G$22</definedName>
    <definedName name="_7._Zegels__bord._aanh.">#REF!</definedName>
    <definedName name="_8._Opzoekingen" localSheetId="0">CESSION!$B$23:$G$23</definedName>
    <definedName name="_8._Opzoekingen">#REF!</definedName>
    <definedName name="_9._Hypothecair_getuigschrift" localSheetId="0">CESSION!$B$24:$G$24</definedName>
    <definedName name="_9._Hypothecair_getuigschrift">#REF!</definedName>
    <definedName name="Aard" localSheetId="0">CESSION!#REF!</definedName>
    <definedName name="Aard">#REF!</definedName>
    <definedName name="_xlnm.Print_Area" localSheetId="0">CESSION!$A$1:$G$34</definedName>
    <definedName name="Datum" localSheetId="0">CESSION!$B$15:$G$32</definedName>
    <definedName name="Datum">#REF!</definedName>
    <definedName name="gemeentelijke_info">#REF!</definedName>
    <definedName name="Kantoor_van_Notaris_J._SIMONART_te_Leuven" localSheetId="0">CESSION!#REF!</definedName>
    <definedName name="Kantoor_van_Notaris_J._SIMONART_te_Leuven">#REF!</definedName>
    <definedName name="KOSTENFICHE" localSheetId="0">CESSION!$A$1:$G$32</definedName>
    <definedName name="KOSTENFICHE">#REF!</definedName>
    <definedName name="Last_Row">IF(Values_Entered,Header_Row+Number_of_Payments,Header_Row)</definedName>
    <definedName name="Naam" localSheetId="0">CESSION!#REF!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CESSION!$F$15:$F$32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CESSION!$G$16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CESSION!$A$13:$G$32</definedName>
  </definedNames>
  <calcPr calcId="152511"/>
</workbook>
</file>

<file path=xl/calcChain.xml><?xml version="1.0" encoding="utf-8"?>
<calcChain xmlns="http://schemas.openxmlformats.org/spreadsheetml/2006/main">
  <c r="D19" i="1" l="1"/>
  <c r="D22" i="1"/>
  <c r="D25" i="1"/>
  <c r="D28" i="1"/>
  <c r="D47" i="1"/>
  <c r="D49" i="1"/>
  <c r="E49" i="1" s="1"/>
  <c r="E66" i="1"/>
  <c r="D66" i="1" s="1"/>
  <c r="F66" i="1"/>
  <c r="E67" i="1"/>
  <c r="F67" i="1" s="1"/>
  <c r="E68" i="1"/>
  <c r="D76" i="1"/>
  <c r="D77" i="1" s="1"/>
  <c r="F82" i="1"/>
  <c r="F83" i="1"/>
  <c r="F84" i="1"/>
  <c r="F85" i="1"/>
  <c r="F90" i="1" s="1"/>
  <c r="G16" i="1" s="1"/>
  <c r="F86" i="1"/>
  <c r="F87" i="1"/>
  <c r="C88" i="1"/>
  <c r="F88" i="1"/>
  <c r="G30" i="1" l="1"/>
  <c r="G17" i="1"/>
  <c r="G34" i="1" s="1"/>
  <c r="F49" i="1"/>
  <c r="F50" i="1" s="1"/>
  <c r="F52" i="1" s="1"/>
  <c r="D17" i="1" s="1"/>
  <c r="D30" i="1" s="1"/>
  <c r="G31" i="1" s="1"/>
  <c r="G32" i="1" l="1"/>
  <c r="G36" i="1" s="1"/>
</calcChain>
</file>

<file path=xl/comments1.xml><?xml version="1.0" encoding="utf-8"?>
<comments xmlns="http://schemas.openxmlformats.org/spreadsheetml/2006/main">
  <authors>
    <author>BVBA Notaris J. Simonart</author>
    <author>licentie</author>
  </authors>
  <commentList>
    <comment ref="G12" authorId="0" shapeId="0">
      <text>
        <r>
          <rPr>
            <sz val="10"/>
            <color indexed="81"/>
            <rFont val="Tahoma"/>
            <family val="2"/>
          </rPr>
          <t>La valeur totale estimée des biens cédés</t>
        </r>
        <r>
          <rPr>
            <b/>
            <sz val="10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sz val="10"/>
            <color indexed="81"/>
            <rFont val="Tahoma"/>
            <family val="2"/>
          </rPr>
          <t>La valeur des parts cédées</t>
        </r>
        <r>
          <rPr>
            <b/>
            <sz val="10"/>
            <color indexed="81"/>
            <rFont val="Tahoma"/>
            <family val="2"/>
          </rPr>
          <t xml:space="preserve">
</t>
        </r>
      </text>
    </comment>
    <comment ref="D18" authorId="1" shapeId="0">
      <text>
        <r>
          <rPr>
            <sz val="10"/>
            <color indexed="81"/>
            <rFont val="Tahoma"/>
            <family val="2"/>
          </rPr>
          <t>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<sst xmlns="http://schemas.openxmlformats.org/spreadsheetml/2006/main" count="46" uniqueCount="35">
  <si>
    <t>Dossier</t>
  </si>
  <si>
    <t>------------------------------------------------------------------------------------------------</t>
  </si>
  <si>
    <t>Ereloon</t>
  </si>
  <si>
    <t>Allerlei uitgaven</t>
  </si>
  <si>
    <t>Décompte client</t>
  </si>
  <si>
    <t>Prijs</t>
  </si>
  <si>
    <t>Basisbedrag</t>
  </si>
  <si>
    <t>Bedrag</t>
  </si>
  <si>
    <t>Tarief J</t>
  </si>
  <si>
    <t>Totaal Ereloon</t>
  </si>
  <si>
    <t>Cession d'un bien immobilier (avec soulte)</t>
  </si>
  <si>
    <t>Client</t>
  </si>
  <si>
    <t>Bien sis en Flandres?</t>
  </si>
  <si>
    <t>L'indivision se termine?</t>
  </si>
  <si>
    <t>Avant DCM ou après divorce ou cohab. légale?</t>
  </si>
  <si>
    <t>Nombre d'enfants donnant droit à allocations?</t>
  </si>
  <si>
    <t>Oui</t>
  </si>
  <si>
    <t>Non</t>
  </si>
  <si>
    <t>Base enregistr.</t>
  </si>
  <si>
    <t>Base honoraire</t>
  </si>
  <si>
    <t>Droits d'enregistrement</t>
  </si>
  <si>
    <t>Droits d'enregistrements des annexes</t>
  </si>
  <si>
    <t>Provision pour transcription hypothécaire (rôles)</t>
  </si>
  <si>
    <t>Droits d'écriture</t>
  </si>
  <si>
    <t>Frais de dossier</t>
  </si>
  <si>
    <t>Renseignements urbanistiques</t>
  </si>
  <si>
    <t>(TVA)</t>
  </si>
  <si>
    <t>Honoraire</t>
  </si>
  <si>
    <t>Total</t>
  </si>
  <si>
    <t>Total des frais</t>
  </si>
  <si>
    <t>Total frais</t>
  </si>
  <si>
    <t>Ensemble</t>
  </si>
  <si>
    <t>plus TVA</t>
  </si>
  <si>
    <t>Total:</t>
  </si>
  <si>
    <t>Soulte à payer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</si>
</sst>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#,##0.00\ [$EUR]"/>
    <numFmt numFmtId="167" formatCode="#,##0&quot; BF&quot;;\-#,##0&quot; BF&quot;"/>
    <numFmt numFmtId="168" formatCode="0.000%"/>
    <numFmt numFmtId="169" formatCode="#.##000"/>
    <numFmt numFmtId="170" formatCode="_-* #,##0\ _F_B_-;\-* #,##0\ _F_B_-;_-* &quot;-&quot;\ _F_B_-;_-@_-"/>
    <numFmt numFmtId="171" formatCode="\$#,#00"/>
    <numFmt numFmtId="172" formatCode="_-* #,##0\ &quot;FB&quot;_-;\-* #,##0\ &quot;FB&quot;_-;_-* &quot;-&quot;\ &quot;FB&quot;_-;_-@_-"/>
    <numFmt numFmtId="173" formatCode="m\o\n\t\h\ d\,\ \y\y\y\y"/>
    <numFmt numFmtId="174" formatCode="#,#00"/>
    <numFmt numFmtId="175" formatCode="#,"/>
    <numFmt numFmtId="176" formatCode="%#,#00"/>
  </numFmts>
  <fonts count="16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Futura Bk BT"/>
    </font>
    <font>
      <sz val="11"/>
      <color indexed="8"/>
      <name val="Calibri"/>
      <family val="2"/>
    </font>
    <font>
      <sz val="11"/>
      <color indexed="8"/>
      <name val="Futura Bk BT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9" fontId="11" fillId="0" borderId="0">
      <protection locked="0"/>
    </xf>
    <xf numFmtId="170" fontId="1" fillId="0" borderId="0" applyFont="0" applyFill="0" applyBorder="0" applyAlignment="0" applyProtection="0"/>
    <xf numFmtId="171" fontId="11" fillId="0" borderId="0">
      <protection locked="0"/>
    </xf>
    <xf numFmtId="172" fontId="1" fillId="0" borderId="0" applyFont="0" applyFill="0" applyBorder="0" applyAlignment="0" applyProtection="0"/>
    <xf numFmtId="173" fontId="11" fillId="0" borderId="0">
      <protection locked="0"/>
    </xf>
    <xf numFmtId="174" fontId="11" fillId="0" borderId="0">
      <protection locked="0"/>
    </xf>
    <xf numFmtId="175" fontId="12" fillId="0" borderId="0">
      <protection locked="0"/>
    </xf>
    <xf numFmtId="175" fontId="12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76" fontId="11" fillId="0" borderId="0">
      <protection locked="0"/>
    </xf>
    <xf numFmtId="0" fontId="4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175" fontId="11" fillId="0" borderId="1">
      <protection locked="0"/>
    </xf>
    <xf numFmtId="0" fontId="15" fillId="0" borderId="8" applyNumberFormat="0" applyFill="0" applyAlignment="0" applyProtection="0"/>
  </cellStyleXfs>
  <cellXfs count="64">
    <xf numFmtId="0" fontId="0" fillId="0" borderId="0" xfId="0"/>
    <xf numFmtId="0" fontId="3" fillId="2" borderId="0" xfId="0" applyFont="1" applyFill="1" applyBorder="1" applyAlignment="1" applyProtection="1">
      <alignment horizontal="center"/>
      <protection locked="0" hidden="1"/>
    </xf>
    <xf numFmtId="0" fontId="5" fillId="3" borderId="0" xfId="15" applyFont="1" applyFill="1" applyBorder="1" applyAlignment="1" applyProtection="1">
      <alignment horizontal="center"/>
      <protection locked="0" hidden="1"/>
    </xf>
    <xf numFmtId="0" fontId="0" fillId="2" borderId="0" xfId="0" applyFill="1" applyBorder="1" applyAlignment="1" applyProtection="1">
      <alignment horizontal="left"/>
      <protection locked="0" hidden="1"/>
    </xf>
    <xf numFmtId="0" fontId="5" fillId="4" borderId="0" xfId="15" applyFont="1" applyFill="1" applyBorder="1" applyAlignment="1" applyProtection="1">
      <alignment horizontal="center"/>
      <protection locked="0" hidden="1"/>
    </xf>
    <xf numFmtId="0" fontId="0" fillId="5" borderId="0" xfId="0" applyFill="1" applyBorder="1" applyAlignment="1" applyProtection="1">
      <alignment horizontal="center"/>
      <protection locked="0" hidden="1"/>
    </xf>
    <xf numFmtId="0" fontId="0" fillId="2" borderId="0" xfId="0" applyFill="1" applyBorder="1" applyAlignment="1" applyProtection="1">
      <alignment horizontal="left"/>
      <protection hidden="1"/>
    </xf>
    <xf numFmtId="0" fontId="2" fillId="6" borderId="2" xfId="0" applyFont="1" applyFill="1" applyBorder="1" applyAlignment="1" applyProtection="1">
      <alignment horizontal="left"/>
      <protection hidden="1"/>
    </xf>
    <xf numFmtId="0" fontId="0" fillId="6" borderId="2" xfId="0" applyNumberFormat="1" applyFill="1" applyBorder="1" applyAlignment="1" applyProtection="1">
      <protection hidden="1"/>
    </xf>
    <xf numFmtId="165" fontId="0" fillId="6" borderId="2" xfId="0" applyNumberFormat="1" applyFill="1" applyBorder="1" applyAlignment="1" applyProtection="1">
      <protection hidden="1"/>
    </xf>
    <xf numFmtId="0" fontId="2" fillId="6" borderId="0" xfId="0" applyFont="1" applyFill="1" applyBorder="1" applyAlignment="1" applyProtection="1">
      <alignment horizontal="left"/>
      <protection hidden="1"/>
    </xf>
    <xf numFmtId="0" fontId="0" fillId="6" borderId="0" xfId="0" applyNumberFormat="1" applyFill="1" applyBorder="1" applyAlignment="1" applyProtection="1">
      <protection hidden="1"/>
    </xf>
    <xf numFmtId="165" fontId="0" fillId="6" borderId="0" xfId="0" applyNumberFormat="1" applyFill="1" applyBorder="1" applyAlignment="1" applyProtection="1">
      <protection hidden="1"/>
    </xf>
    <xf numFmtId="0" fontId="0" fillId="6" borderId="0" xfId="0" applyFill="1" applyBorder="1" applyAlignment="1" applyProtection="1">
      <alignment horizontal="left"/>
      <protection hidden="1"/>
    </xf>
    <xf numFmtId="0" fontId="1" fillId="6" borderId="0" xfId="0" applyFont="1" applyFill="1" applyBorder="1" applyAlignment="1" applyProtection="1">
      <alignment horizontal="left"/>
      <protection hidden="1"/>
    </xf>
    <xf numFmtId="165" fontId="1" fillId="6" borderId="0" xfId="0" applyNumberFormat="1" applyFont="1" applyFill="1" applyBorder="1" applyAlignment="1" applyProtection="1">
      <protection hidden="1"/>
    </xf>
    <xf numFmtId="0" fontId="2" fillId="6" borderId="0" xfId="0" quotePrefix="1" applyFont="1" applyFill="1" applyBorder="1" applyAlignment="1" applyProtection="1">
      <alignment horizontal="left"/>
      <protection hidden="1"/>
    </xf>
    <xf numFmtId="166" fontId="0" fillId="6" borderId="0" xfId="0" applyNumberFormat="1" applyFill="1" applyBorder="1" applyAlignment="1" applyProtection="1">
      <alignment horizontal="right"/>
      <protection hidden="1"/>
    </xf>
    <xf numFmtId="0" fontId="0" fillId="6" borderId="0" xfId="0" applyFill="1" applyBorder="1" applyProtection="1">
      <protection hidden="1"/>
    </xf>
    <xf numFmtId="165" fontId="2" fillId="6" borderId="0" xfId="0" applyNumberFormat="1" applyFont="1" applyFill="1" applyBorder="1" applyAlignment="1" applyProtection="1">
      <protection hidden="1"/>
    </xf>
    <xf numFmtId="0" fontId="0" fillId="6" borderId="0" xfId="0" applyFill="1" applyProtection="1">
      <protection hidden="1"/>
    </xf>
    <xf numFmtId="3" fontId="1" fillId="6" borderId="0" xfId="0" applyNumberFormat="1" applyFont="1" applyFill="1" applyProtection="1">
      <protection hidden="1"/>
    </xf>
    <xf numFmtId="3" fontId="6" fillId="6" borderId="0" xfId="9" applyNumberFormat="1" applyFill="1" applyAlignment="1" applyProtection="1">
      <protection hidden="1"/>
    </xf>
    <xf numFmtId="3" fontId="1" fillId="6" borderId="0" xfId="0" applyNumberFormat="1" applyFont="1" applyFill="1" applyBorder="1" applyProtection="1">
      <protection hidden="1"/>
    </xf>
    <xf numFmtId="3" fontId="1" fillId="6" borderId="0" xfId="0" quotePrefix="1" applyNumberFormat="1" applyFont="1" applyFill="1" applyAlignment="1" applyProtection="1">
      <alignment horizontal="left"/>
      <protection hidden="1"/>
    </xf>
    <xf numFmtId="167" fontId="7" fillId="6" borderId="3" xfId="0" applyNumberFormat="1" applyFont="1" applyFill="1" applyBorder="1" applyAlignment="1" applyProtection="1">
      <alignment horizontal="center"/>
      <protection hidden="1"/>
    </xf>
    <xf numFmtId="0" fontId="7" fillId="6" borderId="3" xfId="0" applyFont="1" applyFill="1" applyBorder="1" applyAlignment="1" applyProtection="1">
      <alignment horizontal="center"/>
      <protection hidden="1"/>
    </xf>
    <xf numFmtId="0" fontId="7" fillId="6" borderId="4" xfId="0" applyFont="1" applyFill="1" applyBorder="1" applyAlignment="1" applyProtection="1">
      <alignment horizontal="center"/>
      <protection hidden="1"/>
    </xf>
    <xf numFmtId="167" fontId="8" fillId="6" borderId="3" xfId="0" applyNumberFormat="1" applyFont="1" applyFill="1" applyBorder="1" applyProtection="1">
      <protection hidden="1"/>
    </xf>
    <xf numFmtId="168" fontId="8" fillId="6" borderId="3" xfId="0" applyNumberFormat="1" applyFont="1" applyFill="1" applyBorder="1" applyProtection="1">
      <protection hidden="1"/>
    </xf>
    <xf numFmtId="168" fontId="8" fillId="6" borderId="4" xfId="0" applyNumberFormat="1" applyFont="1" applyFill="1" applyBorder="1" applyProtection="1">
      <protection hidden="1"/>
    </xf>
    <xf numFmtId="0" fontId="8" fillId="6" borderId="5" xfId="0" applyFont="1" applyFill="1" applyBorder="1" applyProtection="1">
      <protection hidden="1"/>
    </xf>
    <xf numFmtId="0" fontId="8" fillId="6" borderId="0" xfId="0" applyFont="1" applyFill="1" applyBorder="1" applyProtection="1">
      <protection hidden="1"/>
    </xf>
    <xf numFmtId="0" fontId="9" fillId="6" borderId="6" xfId="0" applyFont="1" applyFill="1" applyBorder="1" applyProtection="1">
      <protection hidden="1"/>
    </xf>
    <xf numFmtId="0" fontId="8" fillId="6" borderId="0" xfId="0" applyFont="1" applyFill="1" applyProtection="1">
      <protection hidden="1"/>
    </xf>
    <xf numFmtId="167" fontId="7" fillId="6" borderId="0" xfId="0" applyNumberFormat="1" applyFont="1" applyFill="1" applyBorder="1" applyAlignment="1" applyProtection="1">
      <alignment horizontal="center"/>
      <protection hidden="1"/>
    </xf>
    <xf numFmtId="0" fontId="8" fillId="6" borderId="6" xfId="0" applyFont="1" applyFill="1" applyBorder="1" applyProtection="1">
      <protection hidden="1"/>
    </xf>
    <xf numFmtId="167" fontId="7" fillId="6" borderId="3" xfId="0" applyNumberFormat="1" applyFont="1" applyFill="1" applyBorder="1" applyProtection="1">
      <protection hidden="1"/>
    </xf>
    <xf numFmtId="0" fontId="3" fillId="6" borderId="0" xfId="0" applyFont="1" applyFill="1" applyBorder="1" applyAlignment="1" applyProtection="1">
      <alignment horizontal="center"/>
      <protection hidden="1"/>
    </xf>
    <xf numFmtId="0" fontId="5" fillId="6" borderId="0" xfId="15" applyFont="1" applyFill="1" applyAlignment="1" applyProtection="1">
      <alignment horizontal="center"/>
      <protection hidden="1"/>
    </xf>
    <xf numFmtId="0" fontId="0" fillId="6" borderId="0" xfId="0" applyFill="1" applyBorder="1" applyAlignment="1" applyProtection="1">
      <alignment horizontal="center"/>
      <protection hidden="1"/>
    </xf>
    <xf numFmtId="3" fontId="1" fillId="6" borderId="0" xfId="0" applyNumberFormat="1" applyFont="1" applyFill="1"/>
    <xf numFmtId="0" fontId="0" fillId="6" borderId="0" xfId="0" applyFill="1"/>
    <xf numFmtId="3" fontId="1" fillId="6" borderId="0" xfId="0" applyNumberFormat="1" applyFont="1" applyFill="1" applyBorder="1"/>
    <xf numFmtId="0" fontId="0" fillId="6" borderId="0" xfId="0" applyFill="1" applyBorder="1"/>
    <xf numFmtId="0" fontId="0" fillId="5" borderId="0" xfId="0" applyFill="1" applyBorder="1" applyAlignment="1" applyProtection="1">
      <alignment horizontal="left"/>
      <protection locked="0" hidden="1"/>
    </xf>
    <xf numFmtId="0" fontId="0" fillId="5" borderId="0" xfId="0" applyFill="1" applyBorder="1" applyAlignment="1" applyProtection="1">
      <alignment horizontal="left"/>
      <protection hidden="1"/>
    </xf>
    <xf numFmtId="0" fontId="2" fillId="7" borderId="2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0" fillId="2" borderId="0" xfId="0" applyNumberFormat="1" applyFill="1" applyBorder="1" applyAlignment="1" applyProtection="1">
      <alignment horizontal="left"/>
      <protection locked="0" hidden="1"/>
    </xf>
    <xf numFmtId="164" fontId="0" fillId="2" borderId="0" xfId="0" applyNumberFormat="1" applyFill="1" applyBorder="1" applyAlignment="1" applyProtection="1">
      <alignment horizontal="left"/>
      <protection hidden="1"/>
    </xf>
    <xf numFmtId="164" fontId="0" fillId="6" borderId="0" xfId="0" applyNumberFormat="1" applyFill="1" applyBorder="1" applyAlignment="1" applyProtection="1">
      <alignment horizontal="left"/>
      <protection hidden="1"/>
    </xf>
    <xf numFmtId="164" fontId="0" fillId="5" borderId="0" xfId="0" applyNumberFormat="1" applyFill="1" applyBorder="1" applyAlignment="1" applyProtection="1">
      <alignment horizontal="left"/>
      <protection hidden="1"/>
    </xf>
    <xf numFmtId="164" fontId="1" fillId="2" borderId="0" xfId="0" applyNumberFormat="1" applyFont="1" applyFill="1" applyBorder="1" applyAlignment="1" applyProtection="1">
      <alignment horizontal="left"/>
      <protection locked="0" hidden="1"/>
    </xf>
    <xf numFmtId="164" fontId="0" fillId="7" borderId="0" xfId="0" applyNumberFormat="1" applyFill="1" applyBorder="1" applyAlignment="1" applyProtection="1">
      <alignment horizontal="right"/>
      <protection hidden="1"/>
    </xf>
    <xf numFmtId="164" fontId="0" fillId="8" borderId="0" xfId="0" applyNumberFormat="1" applyFill="1" applyBorder="1" applyAlignment="1" applyProtection="1">
      <protection locked="0" hidden="1"/>
    </xf>
    <xf numFmtId="164" fontId="0" fillId="8" borderId="0" xfId="0" applyNumberFormat="1" applyFill="1" applyBorder="1" applyProtection="1">
      <protection locked="0" hidden="1"/>
    </xf>
    <xf numFmtId="164" fontId="0" fillId="9" borderId="0" xfId="0" applyNumberFormat="1" applyFill="1" applyBorder="1" applyProtection="1">
      <protection locked="0" hidden="1"/>
    </xf>
    <xf numFmtId="164" fontId="0" fillId="6" borderId="0" xfId="0" applyNumberFormat="1" applyFill="1" applyBorder="1" applyAlignment="1" applyProtection="1">
      <protection hidden="1"/>
    </xf>
    <xf numFmtId="164" fontId="0" fillId="5" borderId="0" xfId="0" applyNumberFormat="1" applyFill="1" applyBorder="1" applyAlignment="1" applyProtection="1">
      <protection hidden="1"/>
    </xf>
    <xf numFmtId="164" fontId="0" fillId="10" borderId="0" xfId="0" applyNumberFormat="1" applyFill="1" applyBorder="1" applyAlignment="1" applyProtection="1">
      <alignment horizontal="right"/>
      <protection hidden="1"/>
    </xf>
    <xf numFmtId="164" fontId="0" fillId="6" borderId="0" xfId="0" applyNumberFormat="1" applyFill="1" applyBorder="1" applyProtection="1">
      <protection hidden="1"/>
    </xf>
    <xf numFmtId="164" fontId="0" fillId="5" borderId="0" xfId="0" applyNumberFormat="1" applyFill="1" applyBorder="1" applyProtection="1">
      <protection hidden="1"/>
    </xf>
    <xf numFmtId="164" fontId="2" fillId="11" borderId="7" xfId="0" applyNumberFormat="1" applyFont="1" applyFill="1" applyBorder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NV kapitaalverhoging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ESDEC.xls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3"/>
  <sheetViews>
    <sheetView tabSelected="1" zoomScaleNormal="100" workbookViewId="0">
      <selection activeCell="B5" sqref="B5"/>
    </sheetView>
  </sheetViews>
  <sheetFormatPr defaultRowHeight="12.75"/>
  <cols>
    <col min="1" max="1" width="46.28515625" style="20" customWidth="1"/>
    <col min="2" max="2" width="18.85546875" style="20" customWidth="1"/>
    <col min="3" max="3" width="14.5703125" style="20" bestFit="1" customWidth="1"/>
    <col min="4" max="4" width="21.28515625" style="20" bestFit="1" customWidth="1"/>
    <col min="5" max="5" width="13.28515625" style="20" bestFit="1" customWidth="1"/>
    <col min="6" max="6" width="10.5703125" style="20" bestFit="1" customWidth="1"/>
    <col min="7" max="7" width="21.140625" style="20" customWidth="1"/>
    <col min="8" max="16384" width="9.140625" style="20"/>
  </cols>
  <sheetData>
    <row r="1" spans="1:7" ht="13.5" thickTop="1">
      <c r="B1" s="7"/>
      <c r="C1" s="7"/>
      <c r="D1" s="7"/>
      <c r="E1" s="8"/>
      <c r="F1" s="9"/>
      <c r="G1" s="9"/>
    </row>
    <row r="2" spans="1:7" ht="13.5" thickBot="1">
      <c r="A2" s="10"/>
      <c r="B2" s="10"/>
      <c r="C2" s="10"/>
      <c r="D2" s="10"/>
      <c r="E2" s="11"/>
      <c r="F2" s="12"/>
      <c r="G2" s="12"/>
    </row>
    <row r="3" spans="1:7" ht="13.5" thickTop="1">
      <c r="A3" s="47" t="s">
        <v>10</v>
      </c>
      <c r="B3" s="10"/>
      <c r="C3" s="10"/>
      <c r="D3" s="10"/>
      <c r="E3" s="11"/>
      <c r="F3" s="12"/>
      <c r="G3" s="12"/>
    </row>
    <row r="4" spans="1:7">
      <c r="A4" s="13"/>
      <c r="B4" s="14"/>
      <c r="C4" s="13"/>
      <c r="D4" s="10"/>
      <c r="E4" s="11"/>
      <c r="F4" s="12"/>
      <c r="G4" s="12"/>
    </row>
    <row r="5" spans="1:7">
      <c r="A5" s="14" t="s">
        <v>0</v>
      </c>
      <c r="B5" s="3">
        <v>0</v>
      </c>
      <c r="C5" s="6"/>
      <c r="D5" s="10"/>
      <c r="E5" s="11"/>
      <c r="F5" s="12"/>
      <c r="G5" s="12"/>
    </row>
    <row r="6" spans="1:7">
      <c r="A6" s="14" t="s">
        <v>11</v>
      </c>
      <c r="B6" s="45">
        <v>0</v>
      </c>
      <c r="C6" s="46"/>
      <c r="D6" s="10"/>
      <c r="E6" s="11"/>
      <c r="F6" s="12"/>
      <c r="G6" s="12"/>
    </row>
    <row r="7" spans="1:7">
      <c r="A7" s="14"/>
      <c r="B7" s="13"/>
      <c r="C7" s="13"/>
      <c r="D7" s="10"/>
      <c r="E7" s="11"/>
      <c r="F7" s="12"/>
      <c r="G7" s="12"/>
    </row>
    <row r="8" spans="1:7" ht="14.25">
      <c r="A8" s="14" t="s">
        <v>12</v>
      </c>
      <c r="B8" s="1" t="s">
        <v>17</v>
      </c>
      <c r="C8" s="13"/>
      <c r="D8" s="10"/>
      <c r="E8" s="11"/>
      <c r="F8" s="12"/>
      <c r="G8" s="12"/>
    </row>
    <row r="9" spans="1:7" ht="14.25">
      <c r="A9" s="14" t="s">
        <v>13</v>
      </c>
      <c r="B9" s="2" t="s">
        <v>16</v>
      </c>
      <c r="C9" s="13"/>
      <c r="D9" s="10"/>
      <c r="E9" s="11"/>
      <c r="F9" s="12"/>
      <c r="G9" s="12"/>
    </row>
    <row r="10" spans="1:7" ht="14.25">
      <c r="A10" s="14" t="s">
        <v>14</v>
      </c>
      <c r="B10" s="4" t="s">
        <v>17</v>
      </c>
      <c r="C10" s="13"/>
      <c r="D10" s="10"/>
      <c r="E10" s="11"/>
      <c r="F10" s="12"/>
      <c r="G10" s="12"/>
    </row>
    <row r="11" spans="1:7">
      <c r="A11" s="14" t="s">
        <v>15</v>
      </c>
      <c r="B11" s="5">
        <v>0</v>
      </c>
      <c r="C11" s="13"/>
      <c r="D11" s="10"/>
      <c r="E11" s="11"/>
      <c r="F11" s="12"/>
      <c r="G11" s="12"/>
    </row>
    <row r="12" spans="1:7">
      <c r="A12" s="18"/>
      <c r="B12" s="18"/>
      <c r="C12" s="18"/>
      <c r="D12" s="10"/>
      <c r="E12" s="15" t="s">
        <v>18</v>
      </c>
      <c r="F12" s="12"/>
      <c r="G12" s="55">
        <v>0</v>
      </c>
    </row>
    <row r="13" spans="1:7">
      <c r="A13" s="18"/>
      <c r="B13" s="18"/>
      <c r="C13" s="18"/>
      <c r="D13" s="10"/>
      <c r="E13" s="12" t="s">
        <v>19</v>
      </c>
      <c r="F13" s="12"/>
      <c r="G13" s="56">
        <v>0</v>
      </c>
    </row>
    <row r="14" spans="1:7">
      <c r="A14" s="18"/>
      <c r="B14" s="18"/>
      <c r="C14" s="18"/>
      <c r="D14" s="10"/>
      <c r="E14" s="12" t="s">
        <v>34</v>
      </c>
      <c r="F14" s="12"/>
      <c r="G14" s="57"/>
    </row>
    <row r="15" spans="1:7">
      <c r="A15" s="16" t="s">
        <v>1</v>
      </c>
      <c r="B15" s="10"/>
      <c r="C15" s="10"/>
      <c r="D15" s="10"/>
      <c r="E15" s="12"/>
      <c r="F15" s="12"/>
      <c r="G15" s="58"/>
    </row>
    <row r="16" spans="1:7">
      <c r="A16" s="13"/>
      <c r="B16" s="13"/>
      <c r="C16" s="13"/>
      <c r="D16" s="17"/>
      <c r="E16" s="12"/>
      <c r="F16" s="12" t="s">
        <v>27</v>
      </c>
      <c r="G16" s="48">
        <f>F90</f>
        <v>0</v>
      </c>
    </row>
    <row r="17" spans="1:7">
      <c r="A17" s="13" t="s">
        <v>20</v>
      </c>
      <c r="B17" s="13"/>
      <c r="C17" s="13"/>
      <c r="D17" s="48">
        <f>F52</f>
        <v>0</v>
      </c>
      <c r="E17" s="12"/>
      <c r="F17" s="12" t="s">
        <v>26</v>
      </c>
      <c r="G17" s="59">
        <f>G16*21/100</f>
        <v>0</v>
      </c>
    </row>
    <row r="18" spans="1:7">
      <c r="A18" s="14" t="s">
        <v>21</v>
      </c>
      <c r="B18" s="13"/>
      <c r="C18" s="13"/>
      <c r="D18" s="49">
        <v>0</v>
      </c>
      <c r="E18" s="12"/>
      <c r="F18" s="12"/>
      <c r="G18" s="58"/>
    </row>
    <row r="19" spans="1:7">
      <c r="A19" s="14" t="s">
        <v>22</v>
      </c>
      <c r="B19" s="3">
        <v>0</v>
      </c>
      <c r="C19" s="13"/>
      <c r="D19" s="50">
        <f>B19*30</f>
        <v>0</v>
      </c>
      <c r="E19" s="12"/>
      <c r="F19" s="12"/>
      <c r="G19" s="58"/>
    </row>
    <row r="20" spans="1:7">
      <c r="A20" s="13"/>
      <c r="B20" s="13"/>
      <c r="C20" s="13"/>
      <c r="D20" s="51"/>
      <c r="E20" s="12"/>
      <c r="F20" s="12"/>
      <c r="G20" s="58"/>
    </row>
    <row r="21" spans="1:7">
      <c r="A21" s="14" t="s">
        <v>23</v>
      </c>
      <c r="B21" s="13"/>
      <c r="C21" s="13"/>
      <c r="D21" s="48">
        <v>50</v>
      </c>
      <c r="E21" s="12"/>
      <c r="F21" s="12"/>
      <c r="G21" s="58"/>
    </row>
    <row r="22" spans="1:7">
      <c r="A22" s="13"/>
      <c r="B22" s="13"/>
      <c r="C22" s="14" t="s">
        <v>26</v>
      </c>
      <c r="D22" s="52">
        <f>D21*21/100</f>
        <v>10.5</v>
      </c>
      <c r="E22" s="12"/>
      <c r="F22" s="12"/>
      <c r="G22" s="58"/>
    </row>
    <row r="23" spans="1:7">
      <c r="A23" s="13"/>
      <c r="B23" s="13"/>
      <c r="C23" s="13"/>
      <c r="D23" s="51"/>
      <c r="E23" s="12"/>
      <c r="F23" s="12"/>
      <c r="G23" s="58"/>
    </row>
    <row r="24" spans="1:7">
      <c r="A24" s="14" t="s">
        <v>24</v>
      </c>
      <c r="B24" s="13"/>
      <c r="C24" s="13"/>
      <c r="D24" s="53">
        <v>770</v>
      </c>
      <c r="E24" s="12"/>
      <c r="F24" s="12"/>
      <c r="G24" s="58"/>
    </row>
    <row r="25" spans="1:7">
      <c r="A25" s="13"/>
      <c r="B25" s="13"/>
      <c r="C25" s="14" t="s">
        <v>26</v>
      </c>
      <c r="D25" s="52">
        <f>D24*21/100</f>
        <v>161.69999999999999</v>
      </c>
      <c r="E25" s="12"/>
      <c r="F25" s="12"/>
      <c r="G25" s="58"/>
    </row>
    <row r="26" spans="1:7">
      <c r="A26" s="13"/>
      <c r="B26" s="13"/>
      <c r="C26" s="14"/>
      <c r="D26" s="51"/>
      <c r="E26" s="12"/>
      <c r="F26" s="12"/>
      <c r="G26" s="58"/>
    </row>
    <row r="27" spans="1:7">
      <c r="A27" s="14" t="s">
        <v>25</v>
      </c>
      <c r="B27" s="13"/>
      <c r="C27" s="14"/>
      <c r="D27" s="49">
        <v>0</v>
      </c>
      <c r="E27" s="12"/>
      <c r="F27" s="12"/>
      <c r="G27" s="58"/>
    </row>
    <row r="28" spans="1:7">
      <c r="A28" s="13"/>
      <c r="B28" s="13"/>
      <c r="C28" s="14" t="s">
        <v>26</v>
      </c>
      <c r="D28" s="52">
        <f>D27*21/100</f>
        <v>0</v>
      </c>
      <c r="E28" s="12"/>
      <c r="F28" s="12"/>
      <c r="G28" s="58"/>
    </row>
    <row r="29" spans="1:7">
      <c r="A29" s="13"/>
      <c r="B29" s="13"/>
      <c r="C29" s="13"/>
      <c r="D29" s="51"/>
      <c r="E29" s="12"/>
      <c r="F29" s="12"/>
      <c r="G29" s="58"/>
    </row>
    <row r="30" spans="1:7">
      <c r="A30" s="13"/>
      <c r="B30" s="13"/>
      <c r="C30" s="13" t="s">
        <v>29</v>
      </c>
      <c r="D30" s="54">
        <f>SUM(D16:D29)-D22-D25-D28</f>
        <v>820</v>
      </c>
      <c r="E30" s="12"/>
      <c r="F30" s="12" t="s">
        <v>28</v>
      </c>
      <c r="G30" s="54">
        <f>G16</f>
        <v>0</v>
      </c>
    </row>
    <row r="31" spans="1:7">
      <c r="A31" s="13"/>
      <c r="B31" s="13"/>
      <c r="C31" s="13"/>
      <c r="D31" s="13"/>
      <c r="E31" s="12"/>
      <c r="F31" s="12" t="s">
        <v>30</v>
      </c>
      <c r="G31" s="54">
        <f>D30</f>
        <v>820</v>
      </c>
    </row>
    <row r="32" spans="1:7">
      <c r="A32" s="13"/>
      <c r="B32" s="13"/>
      <c r="C32" s="13"/>
      <c r="D32" s="13"/>
      <c r="E32" s="12"/>
      <c r="F32" s="12" t="s">
        <v>31</v>
      </c>
      <c r="G32" s="60">
        <f>SUM(G30+D30)</f>
        <v>820</v>
      </c>
    </row>
    <row r="33" spans="1:15">
      <c r="A33" s="18"/>
      <c r="B33" s="18"/>
      <c r="C33" s="18"/>
      <c r="D33" s="18"/>
      <c r="E33" s="18"/>
      <c r="F33" s="18"/>
      <c r="G33" s="61"/>
    </row>
    <row r="34" spans="1:15">
      <c r="A34" s="18"/>
      <c r="B34" s="18"/>
      <c r="C34" s="18"/>
      <c r="D34" s="18"/>
      <c r="E34" s="18"/>
      <c r="F34" s="15" t="s">
        <v>32</v>
      </c>
      <c r="G34" s="62">
        <f>D22+D25+D28+G17</f>
        <v>172.2</v>
      </c>
    </row>
    <row r="35" spans="1:15" ht="13.5" thickBot="1">
      <c r="A35" s="18"/>
      <c r="B35" s="18"/>
      <c r="C35" s="18"/>
      <c r="D35" s="18"/>
      <c r="E35" s="18"/>
      <c r="F35" s="18"/>
      <c r="G35" s="61"/>
    </row>
    <row r="36" spans="1:15" ht="14.25" thickTop="1" thickBot="1">
      <c r="A36" s="18"/>
      <c r="B36" s="18"/>
      <c r="C36" s="18"/>
      <c r="D36" s="18"/>
      <c r="E36" s="18"/>
      <c r="F36" s="19" t="s">
        <v>33</v>
      </c>
      <c r="G36" s="63">
        <f>SUM(G32:G34)</f>
        <v>992.2</v>
      </c>
    </row>
    <row r="37" spans="1:15" ht="13.5" thickTop="1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B38" s="21"/>
      <c r="C38" s="21"/>
      <c r="D38" s="22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B39" s="21"/>
      <c r="C39" s="21"/>
      <c r="D39" s="22" t="s">
        <v>4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s="42" customFormat="1" hidden="1">
      <c r="A44" s="20"/>
      <c r="B44" s="21"/>
      <c r="C44" s="21"/>
      <c r="D44" s="21"/>
      <c r="E44" s="21"/>
      <c r="F44" s="21"/>
      <c r="G44" s="21"/>
      <c r="H44" s="41"/>
      <c r="I44" s="41"/>
      <c r="J44" s="41"/>
      <c r="K44" s="41"/>
      <c r="L44" s="41"/>
      <c r="M44" s="41"/>
      <c r="N44" s="41"/>
      <c r="O44" s="41"/>
    </row>
    <row r="45" spans="1:15" s="42" customFormat="1" hidden="1">
      <c r="A45" s="20"/>
      <c r="B45" s="21"/>
      <c r="C45" s="21"/>
      <c r="D45" s="21"/>
      <c r="E45" s="21"/>
      <c r="F45" s="21"/>
      <c r="G45" s="21"/>
      <c r="H45" s="41"/>
      <c r="I45" s="41"/>
      <c r="J45" s="41"/>
      <c r="K45" s="41"/>
      <c r="L45" s="41"/>
      <c r="M45" s="41"/>
      <c r="N45" s="41"/>
      <c r="O45" s="41"/>
    </row>
    <row r="46" spans="1:15" s="42" customFormat="1" hidden="1">
      <c r="A46" s="20"/>
      <c r="B46" s="21"/>
      <c r="C46" s="21"/>
      <c r="D46" s="21"/>
      <c r="E46" s="21"/>
      <c r="F46" s="21"/>
      <c r="G46" s="21"/>
      <c r="H46" s="41"/>
      <c r="I46" s="41"/>
      <c r="J46" s="41"/>
      <c r="K46" s="41"/>
      <c r="L46" s="41"/>
      <c r="M46" s="41"/>
      <c r="N46" s="41"/>
      <c r="O46" s="41"/>
    </row>
    <row r="47" spans="1:15" s="42" customFormat="1" hidden="1">
      <c r="A47" s="20"/>
      <c r="B47" s="21"/>
      <c r="C47" s="21"/>
      <c r="D47" s="21">
        <f>IF(B8="Neen",G12*1%,G12*2.5%)</f>
        <v>0</v>
      </c>
      <c r="E47" s="21"/>
      <c r="F47" s="21"/>
      <c r="G47" s="21"/>
      <c r="H47" s="41"/>
      <c r="I47" s="41"/>
      <c r="J47" s="41"/>
      <c r="K47" s="41"/>
      <c r="L47" s="41"/>
      <c r="M47" s="41"/>
      <c r="N47" s="41"/>
      <c r="O47" s="41"/>
    </row>
    <row r="48" spans="1:15" s="42" customFormat="1" hidden="1">
      <c r="A48" s="20"/>
      <c r="B48" s="21"/>
      <c r="C48" s="21"/>
      <c r="D48" s="21"/>
      <c r="E48" s="21"/>
      <c r="F48" s="21"/>
      <c r="G48" s="21"/>
      <c r="H48" s="41"/>
      <c r="I48" s="41"/>
      <c r="J48" s="41"/>
      <c r="K48" s="41"/>
      <c r="L48" s="41"/>
      <c r="M48" s="41"/>
      <c r="N48" s="41"/>
      <c r="O48" s="41"/>
    </row>
    <row r="49" spans="1:15" s="42" customFormat="1" hidden="1">
      <c r="A49" s="20"/>
      <c r="B49" s="21"/>
      <c r="C49" s="21"/>
      <c r="D49" s="21">
        <f>IF(AND(B8="Ja",B9="Ja",B10="Ja"),(G12-50000-(B11*20000))*2.5%,0)</f>
        <v>0</v>
      </c>
      <c r="E49" s="21">
        <f>IF(AND(D49&lt;25,D49&lt;0),25,D49)</f>
        <v>0</v>
      </c>
      <c r="F49" s="21">
        <f>IF(AND(D49&lt;25,D49&gt;0),25,0)</f>
        <v>0</v>
      </c>
      <c r="G49" s="21"/>
      <c r="H49" s="41"/>
      <c r="I49" s="41"/>
      <c r="J49" s="41"/>
      <c r="K49" s="41"/>
      <c r="L49" s="41"/>
      <c r="M49" s="41"/>
      <c r="N49" s="41"/>
      <c r="O49" s="41"/>
    </row>
    <row r="50" spans="1:15" s="42" customFormat="1" hidden="1">
      <c r="A50" s="20"/>
      <c r="B50" s="21"/>
      <c r="C50" s="21"/>
      <c r="D50" s="21"/>
      <c r="E50" s="21"/>
      <c r="F50" s="21">
        <f>SUM(E49:F49)</f>
        <v>0</v>
      </c>
      <c r="G50" s="21"/>
      <c r="H50" s="41"/>
      <c r="I50" s="41"/>
      <c r="J50" s="41"/>
      <c r="K50" s="41"/>
      <c r="L50" s="41"/>
      <c r="M50" s="41"/>
      <c r="N50" s="41"/>
      <c r="O50" s="41"/>
    </row>
    <row r="51" spans="1:15" s="42" customFormat="1" hidden="1">
      <c r="A51" s="20"/>
      <c r="B51" s="21"/>
      <c r="C51" s="21"/>
      <c r="D51" s="21"/>
      <c r="E51" s="21"/>
      <c r="F51" s="21"/>
      <c r="G51" s="21"/>
      <c r="H51" s="41"/>
      <c r="I51" s="41"/>
      <c r="J51" s="41"/>
      <c r="K51" s="41"/>
      <c r="L51" s="41"/>
      <c r="M51" s="41"/>
      <c r="N51" s="41"/>
      <c r="O51" s="41"/>
    </row>
    <row r="52" spans="1:15" s="42" customFormat="1" hidden="1">
      <c r="A52" s="20"/>
      <c r="B52" s="21"/>
      <c r="C52" s="21"/>
      <c r="D52" s="21"/>
      <c r="E52" s="21"/>
      <c r="F52" s="21">
        <f>IF(F50&gt;25,F50,D47)</f>
        <v>0</v>
      </c>
      <c r="G52" s="21"/>
      <c r="H52" s="41"/>
      <c r="I52" s="41"/>
      <c r="J52" s="41"/>
      <c r="K52" s="41"/>
      <c r="L52" s="41"/>
      <c r="M52" s="41"/>
      <c r="N52" s="41"/>
      <c r="O52" s="41"/>
    </row>
    <row r="53" spans="1:15" s="42" customFormat="1" hidden="1">
      <c r="A53" s="20"/>
      <c r="B53" s="21"/>
      <c r="C53" s="21"/>
      <c r="D53" s="21"/>
      <c r="E53" s="21"/>
      <c r="F53" s="21"/>
      <c r="G53" s="21"/>
      <c r="H53" s="41"/>
      <c r="I53" s="41"/>
      <c r="J53" s="41"/>
      <c r="K53" s="41"/>
      <c r="L53" s="41"/>
      <c r="M53" s="41"/>
      <c r="N53" s="41"/>
      <c r="O53" s="41"/>
    </row>
    <row r="54" spans="1:15" s="42" customFormat="1" hidden="1">
      <c r="A54" s="20"/>
      <c r="B54" s="21"/>
      <c r="C54" s="21"/>
      <c r="D54" s="21"/>
      <c r="E54" s="21"/>
      <c r="F54" s="21"/>
      <c r="G54" s="21"/>
      <c r="H54" s="41"/>
      <c r="I54" s="41"/>
      <c r="J54" s="41"/>
      <c r="K54" s="41"/>
      <c r="L54" s="41"/>
      <c r="M54" s="41"/>
      <c r="N54" s="41"/>
      <c r="O54" s="41"/>
    </row>
    <row r="55" spans="1:15" s="42" customFormat="1" hidden="1">
      <c r="A55" s="20"/>
      <c r="B55" s="21"/>
      <c r="C55" s="21"/>
      <c r="D55" s="21"/>
      <c r="E55" s="21"/>
      <c r="F55" s="21"/>
      <c r="G55" s="21"/>
      <c r="H55" s="41"/>
      <c r="I55" s="41"/>
      <c r="J55" s="41"/>
      <c r="K55" s="41"/>
      <c r="L55" s="41"/>
      <c r="M55" s="41"/>
      <c r="N55" s="41"/>
      <c r="O55" s="41"/>
    </row>
    <row r="56" spans="1:15" s="42" customFormat="1" hidden="1">
      <c r="A56" s="20"/>
      <c r="B56" s="21"/>
      <c r="C56" s="21"/>
      <c r="D56" s="21"/>
      <c r="E56" s="21"/>
      <c r="F56" s="21"/>
      <c r="G56" s="21"/>
      <c r="H56" s="41"/>
      <c r="I56" s="41"/>
      <c r="J56" s="41"/>
      <c r="K56" s="41"/>
      <c r="L56" s="41"/>
      <c r="M56" s="41"/>
      <c r="N56" s="41"/>
      <c r="O56" s="41"/>
    </row>
    <row r="57" spans="1:15" s="42" customFormat="1" hidden="1">
      <c r="A57" s="20"/>
      <c r="B57" s="21"/>
      <c r="C57" s="21"/>
      <c r="D57" s="21"/>
      <c r="E57" s="21"/>
      <c r="F57" s="21"/>
      <c r="G57" s="21"/>
      <c r="H57" s="41"/>
      <c r="I57" s="41"/>
      <c r="J57" s="41"/>
      <c r="K57" s="41"/>
      <c r="L57" s="41"/>
      <c r="M57" s="41"/>
      <c r="N57" s="41"/>
      <c r="O57" s="41"/>
    </row>
    <row r="58" spans="1:15" s="42" customFormat="1" hidden="1">
      <c r="A58" s="20"/>
      <c r="B58" s="21"/>
      <c r="C58" s="21"/>
      <c r="D58" s="21"/>
      <c r="E58" s="21"/>
      <c r="F58" s="21"/>
      <c r="G58" s="21"/>
      <c r="H58" s="41"/>
      <c r="I58" s="41"/>
      <c r="J58" s="41"/>
      <c r="K58" s="41"/>
      <c r="L58" s="41"/>
      <c r="M58" s="41"/>
      <c r="N58" s="41"/>
      <c r="O58" s="41"/>
    </row>
    <row r="59" spans="1:15" s="42" customFormat="1" hidden="1">
      <c r="A59" s="20"/>
      <c r="B59" s="21"/>
      <c r="C59" s="21"/>
      <c r="D59" s="21"/>
      <c r="E59" s="21"/>
      <c r="F59" s="21"/>
      <c r="G59" s="21"/>
      <c r="H59" s="41"/>
      <c r="I59" s="41"/>
      <c r="J59" s="41"/>
      <c r="K59" s="41"/>
      <c r="L59" s="41"/>
      <c r="M59" s="41"/>
      <c r="N59" s="41"/>
      <c r="O59" s="41"/>
    </row>
    <row r="60" spans="1:15" s="42" customFormat="1" hidden="1">
      <c r="A60" s="20"/>
      <c r="B60" s="21"/>
      <c r="C60" s="21"/>
      <c r="D60" s="21"/>
      <c r="E60" s="21"/>
      <c r="F60" s="21"/>
      <c r="G60" s="21"/>
      <c r="H60" s="41"/>
      <c r="I60" s="41"/>
      <c r="J60" s="41"/>
      <c r="K60" s="41"/>
      <c r="L60" s="41"/>
      <c r="M60" s="41"/>
      <c r="N60" s="41"/>
      <c r="O60" s="41"/>
    </row>
    <row r="61" spans="1:15" s="42" customFormat="1" hidden="1">
      <c r="A61" s="20"/>
      <c r="B61" s="21"/>
      <c r="C61" s="21"/>
      <c r="D61" s="21"/>
      <c r="E61" s="21"/>
      <c r="F61" s="21"/>
      <c r="G61" s="21"/>
      <c r="H61" s="41"/>
      <c r="I61" s="41"/>
      <c r="J61" s="41"/>
      <c r="K61" s="41"/>
      <c r="L61" s="41"/>
      <c r="M61" s="41"/>
      <c r="N61" s="41"/>
      <c r="O61" s="41"/>
    </row>
    <row r="62" spans="1:15" s="42" customFormat="1" hidden="1">
      <c r="A62" s="20"/>
      <c r="B62" s="21"/>
      <c r="C62" s="21"/>
      <c r="D62" s="21"/>
      <c r="E62" s="21" t="s">
        <v>16</v>
      </c>
      <c r="F62" s="21" t="s">
        <v>16</v>
      </c>
      <c r="G62" s="21" t="s">
        <v>16</v>
      </c>
      <c r="H62" s="41"/>
      <c r="I62" s="41"/>
      <c r="J62" s="41"/>
      <c r="K62" s="41"/>
      <c r="L62" s="41"/>
      <c r="M62" s="41"/>
      <c r="N62" s="41"/>
      <c r="O62" s="41"/>
    </row>
    <row r="63" spans="1:15" s="42" customFormat="1" hidden="1">
      <c r="A63" s="20"/>
      <c r="B63" s="21"/>
      <c r="C63" s="21"/>
      <c r="D63" s="21"/>
      <c r="E63" s="21" t="s">
        <v>17</v>
      </c>
      <c r="F63" s="21" t="s">
        <v>17</v>
      </c>
      <c r="G63" s="21" t="s">
        <v>17</v>
      </c>
      <c r="H63" s="41"/>
      <c r="I63" s="41"/>
      <c r="J63" s="41"/>
      <c r="K63" s="41"/>
      <c r="L63" s="41"/>
      <c r="M63" s="41"/>
      <c r="N63" s="41"/>
      <c r="O63" s="41"/>
    </row>
    <row r="64" spans="1:15" s="42" customFormat="1" hidden="1">
      <c r="A64" s="20"/>
      <c r="B64" s="21"/>
      <c r="C64" s="21"/>
      <c r="D64" s="21"/>
      <c r="E64" s="21"/>
      <c r="F64" s="21"/>
      <c r="G64" s="21"/>
      <c r="H64" s="41"/>
      <c r="I64" s="41"/>
      <c r="J64" s="41"/>
      <c r="K64" s="41"/>
      <c r="L64" s="41"/>
      <c r="M64" s="41"/>
      <c r="N64" s="41"/>
      <c r="O64" s="41"/>
    </row>
    <row r="65" spans="1:21" s="42" customFormat="1" hidden="1">
      <c r="A65" s="20"/>
      <c r="B65" s="21"/>
      <c r="C65" s="21"/>
      <c r="D65" s="21"/>
      <c r="E65" s="21"/>
      <c r="F65" s="21"/>
      <c r="G65" s="21"/>
      <c r="H65" s="41"/>
      <c r="I65" s="41"/>
      <c r="J65" s="41"/>
      <c r="K65" s="41"/>
      <c r="L65" s="41"/>
      <c r="M65" s="41"/>
      <c r="N65" s="41"/>
      <c r="O65" s="41"/>
    </row>
    <row r="66" spans="1:21" s="42" customFormat="1" hidden="1">
      <c r="A66" s="20"/>
      <c r="B66" s="21"/>
      <c r="C66" s="21"/>
      <c r="D66" s="21">
        <f>IF(E66&lt;25,25,E66)</f>
        <v>25</v>
      </c>
      <c r="E66" s="21">
        <f>G12*1%</f>
        <v>0</v>
      </c>
      <c r="F66" s="21">
        <f>G12*2.5%</f>
        <v>0</v>
      </c>
      <c r="G66" s="21"/>
      <c r="H66" s="41"/>
      <c r="I66" s="41"/>
      <c r="J66" s="41"/>
      <c r="K66" s="41"/>
      <c r="L66" s="41"/>
      <c r="M66" s="41"/>
      <c r="N66" s="41"/>
      <c r="O66" s="41"/>
    </row>
    <row r="67" spans="1:21" s="42" customFormat="1" hidden="1">
      <c r="A67" s="20"/>
      <c r="B67" s="21"/>
      <c r="C67" s="21"/>
      <c r="D67" s="21"/>
      <c r="E67" s="21">
        <f>IF(B10="neen",F66,E68)</f>
        <v>-1250</v>
      </c>
      <c r="F67" s="21">
        <f>IF(E67&lt;25,25,E67)</f>
        <v>25</v>
      </c>
      <c r="G67" s="21"/>
      <c r="H67" s="41"/>
      <c r="I67" s="41"/>
      <c r="J67" s="41"/>
      <c r="K67" s="41"/>
      <c r="L67" s="41"/>
      <c r="M67" s="41"/>
      <c r="N67" s="41"/>
      <c r="O67" s="41"/>
    </row>
    <row r="68" spans="1:21" s="42" customFormat="1" hidden="1">
      <c r="A68" s="20"/>
      <c r="B68" s="21"/>
      <c r="C68" s="21"/>
      <c r="D68" s="21"/>
      <c r="E68" s="21">
        <f>((G12-50000)-(B11*20000))*2.5%</f>
        <v>-1250</v>
      </c>
      <c r="F68" s="21"/>
      <c r="G68" s="21"/>
      <c r="H68" s="41"/>
      <c r="I68" s="41"/>
      <c r="J68" s="41"/>
      <c r="K68" s="41"/>
      <c r="L68" s="41"/>
      <c r="M68" s="41"/>
      <c r="N68" s="41"/>
      <c r="O68" s="41"/>
    </row>
    <row r="69" spans="1:21" s="42" customFormat="1" hidden="1">
      <c r="A69" s="20"/>
      <c r="B69" s="21"/>
      <c r="C69" s="21"/>
      <c r="D69" s="23"/>
      <c r="E69" s="23"/>
      <c r="F69" s="23"/>
      <c r="G69" s="23"/>
      <c r="H69" s="43"/>
      <c r="I69" s="43"/>
      <c r="J69" s="43"/>
      <c r="K69" s="43"/>
      <c r="L69" s="43"/>
      <c r="M69" s="43"/>
      <c r="N69" s="43"/>
      <c r="O69" s="43"/>
      <c r="P69" s="44"/>
      <c r="Q69" s="44"/>
      <c r="R69" s="44"/>
      <c r="S69" s="44"/>
      <c r="T69" s="44"/>
      <c r="U69" s="44"/>
    </row>
    <row r="70" spans="1:21" s="42" customFormat="1" hidden="1">
      <c r="A70" s="20"/>
      <c r="B70" s="24"/>
      <c r="C70" s="21"/>
      <c r="D70" s="23"/>
      <c r="E70" s="23"/>
      <c r="F70" s="23"/>
      <c r="G70" s="23"/>
      <c r="H70" s="43"/>
      <c r="I70" s="43"/>
      <c r="J70" s="43"/>
      <c r="K70" s="43"/>
      <c r="L70" s="43"/>
      <c r="M70" s="43"/>
      <c r="N70" s="43"/>
      <c r="O70" s="43"/>
      <c r="P70" s="44"/>
      <c r="Q70" s="44"/>
      <c r="R70" s="44"/>
      <c r="S70" s="44"/>
      <c r="T70" s="44"/>
      <c r="U70" s="44"/>
    </row>
    <row r="71" spans="1:21" s="42" customFormat="1" hidden="1">
      <c r="A71" s="20"/>
      <c r="B71" s="20"/>
      <c r="C71" s="20"/>
      <c r="D71" s="18"/>
      <c r="E71" s="23"/>
      <c r="F71" s="23"/>
      <c r="G71" s="23"/>
      <c r="H71" s="43"/>
      <c r="I71" s="43"/>
      <c r="J71" s="43"/>
      <c r="K71" s="43"/>
      <c r="L71" s="43"/>
      <c r="M71" s="43"/>
      <c r="N71" s="43"/>
      <c r="O71" s="43"/>
      <c r="P71" s="44"/>
      <c r="Q71" s="44"/>
      <c r="R71" s="44"/>
      <c r="S71" s="44"/>
      <c r="T71" s="44"/>
      <c r="U71" s="44"/>
    </row>
    <row r="72" spans="1:21" s="42" customFormat="1" hidden="1">
      <c r="A72" s="20"/>
      <c r="B72" s="20"/>
      <c r="C72" s="20"/>
      <c r="D72" s="18"/>
      <c r="E72" s="18"/>
      <c r="F72" s="18"/>
      <c r="G72" s="18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 s="42" customFormat="1" hidden="1">
      <c r="A73" s="20"/>
      <c r="B73" s="20"/>
      <c r="C73" s="20"/>
      <c r="D73" s="20"/>
      <c r="E73" s="20"/>
      <c r="F73" s="20"/>
      <c r="G73" s="20"/>
    </row>
    <row r="74" spans="1:21" s="42" customFormat="1" hidden="1">
      <c r="A74" s="20" t="s">
        <v>5</v>
      </c>
      <c r="B74" s="20"/>
      <c r="C74" s="20" t="s">
        <v>6</v>
      </c>
      <c r="D74" s="20" t="s">
        <v>3</v>
      </c>
      <c r="E74" s="20"/>
      <c r="F74" s="20"/>
      <c r="G74" s="20"/>
    </row>
    <row r="75" spans="1:21" s="42" customFormat="1" hidden="1">
      <c r="A75" s="20"/>
      <c r="B75" s="20"/>
      <c r="C75" s="20"/>
      <c r="D75" s="20">
        <v>18153</v>
      </c>
      <c r="E75" s="20"/>
      <c r="F75" s="20"/>
      <c r="G75" s="20"/>
    </row>
    <row r="76" spans="1:21" s="42" customFormat="1" hidden="1">
      <c r="A76" s="20"/>
      <c r="B76" s="20"/>
      <c r="C76" s="20"/>
      <c r="D76" s="20" t="e">
        <f>IF(#REF!&lt;161360,0,3025)</f>
        <v>#REF!</v>
      </c>
      <c r="E76" s="20"/>
      <c r="F76" s="20"/>
      <c r="G76" s="20"/>
    </row>
    <row r="77" spans="1:21" s="42" customFormat="1" hidden="1">
      <c r="A77" s="20"/>
      <c r="B77" s="20"/>
      <c r="C77" s="20"/>
      <c r="D77" s="20" t="e">
        <f>SUM(D75:D76)</f>
        <v>#REF!</v>
      </c>
      <c r="E77" s="20"/>
      <c r="F77" s="20"/>
      <c r="G77" s="20"/>
    </row>
    <row r="78" spans="1:21" s="42" customFormat="1" hidden="1">
      <c r="A78" s="20"/>
      <c r="B78" s="20"/>
      <c r="C78" s="20"/>
      <c r="D78" s="20"/>
      <c r="E78" s="20"/>
      <c r="F78" s="20"/>
      <c r="G78" s="20"/>
    </row>
    <row r="79" spans="1:21" s="42" customFormat="1" hidden="1">
      <c r="A79" s="20"/>
      <c r="B79" s="20"/>
      <c r="C79" s="20"/>
      <c r="D79" s="20"/>
      <c r="E79" s="20"/>
      <c r="F79" s="20"/>
      <c r="G79" s="20"/>
    </row>
    <row r="80" spans="1:21" s="42" customFormat="1" hidden="1">
      <c r="A80" s="20"/>
      <c r="B80" s="20"/>
      <c r="C80" s="20"/>
      <c r="D80" s="20"/>
      <c r="E80" s="20"/>
      <c r="F80" s="20"/>
      <c r="G80" s="20"/>
    </row>
    <row r="81" spans="1:7" s="42" customFormat="1" ht="14.25" hidden="1">
      <c r="A81" s="25" t="s">
        <v>7</v>
      </c>
      <c r="B81" s="25"/>
      <c r="C81" s="25" t="s">
        <v>7</v>
      </c>
      <c r="D81" s="26" t="s">
        <v>8</v>
      </c>
      <c r="E81" s="27"/>
      <c r="F81" s="25" t="s">
        <v>2</v>
      </c>
      <c r="G81" s="20"/>
    </row>
    <row r="82" spans="1:7" s="42" customFormat="1" ht="15" hidden="1">
      <c r="A82" s="28">
        <v>0</v>
      </c>
      <c r="B82" s="28"/>
      <c r="C82" s="28">
        <v>7500</v>
      </c>
      <c r="D82" s="29">
        <v>4.5600000000000002E-2</v>
      </c>
      <c r="E82" s="30"/>
      <c r="F82" s="28">
        <f>IF($G$13&lt;C82,$G$13*D82,C82*D82)</f>
        <v>0</v>
      </c>
      <c r="G82" s="20"/>
    </row>
    <row r="83" spans="1:7" s="42" customFormat="1" ht="15" hidden="1">
      <c r="A83" s="28">
        <v>7500</v>
      </c>
      <c r="B83" s="28"/>
      <c r="C83" s="28">
        <v>17500</v>
      </c>
      <c r="D83" s="29">
        <v>2.8500000000000001E-2</v>
      </c>
      <c r="E83" s="30"/>
      <c r="F83" s="28" t="str">
        <f t="shared" ref="F83:F88" si="0">IF($G$13&lt;=A83," ",IF($G$13&lt;C83,($G$13-C82)*D83,(C83-A83)*D83))</f>
        <v xml:space="preserve"> </v>
      </c>
      <c r="G83" s="20"/>
    </row>
    <row r="84" spans="1:7" s="42" customFormat="1" ht="15" hidden="1">
      <c r="A84" s="28">
        <v>17500</v>
      </c>
      <c r="B84" s="28"/>
      <c r="C84" s="28">
        <v>30000</v>
      </c>
      <c r="D84" s="29">
        <v>2.2800000000000001E-2</v>
      </c>
      <c r="E84" s="30"/>
      <c r="F84" s="28" t="str">
        <f t="shared" si="0"/>
        <v xml:space="preserve"> </v>
      </c>
      <c r="G84" s="20"/>
    </row>
    <row r="85" spans="1:7" s="42" customFormat="1" ht="15" hidden="1">
      <c r="A85" s="28">
        <v>30000</v>
      </c>
      <c r="B85" s="28"/>
      <c r="C85" s="28">
        <v>45495</v>
      </c>
      <c r="D85" s="29">
        <v>1.7100000000000001E-2</v>
      </c>
      <c r="E85" s="30"/>
      <c r="F85" s="28" t="str">
        <f t="shared" si="0"/>
        <v xml:space="preserve"> </v>
      </c>
      <c r="G85" s="20"/>
    </row>
    <row r="86" spans="1:7" s="42" customFormat="1" ht="15" hidden="1">
      <c r="A86" s="28">
        <v>45495</v>
      </c>
      <c r="B86" s="28"/>
      <c r="C86" s="28">
        <v>64095</v>
      </c>
      <c r="D86" s="29">
        <v>1.14E-2</v>
      </c>
      <c r="E86" s="30"/>
      <c r="F86" s="28" t="str">
        <f t="shared" si="0"/>
        <v xml:space="preserve"> </v>
      </c>
      <c r="G86" s="20"/>
    </row>
    <row r="87" spans="1:7" s="42" customFormat="1" ht="15" hidden="1">
      <c r="A87" s="28">
        <v>64095</v>
      </c>
      <c r="B87" s="28"/>
      <c r="C87" s="28">
        <v>250095</v>
      </c>
      <c r="D87" s="29">
        <v>5.7000000000000002E-3</v>
      </c>
      <c r="E87" s="30"/>
      <c r="F87" s="28" t="str">
        <f t="shared" si="0"/>
        <v xml:space="preserve"> </v>
      </c>
      <c r="G87" s="20"/>
    </row>
    <row r="88" spans="1:7" s="42" customFormat="1" ht="15" hidden="1">
      <c r="A88" s="28">
        <v>250095</v>
      </c>
      <c r="B88" s="28"/>
      <c r="C88" s="28">
        <f>$G$13</f>
        <v>0</v>
      </c>
      <c r="D88" s="29">
        <v>5.6999999999999998E-4</v>
      </c>
      <c r="E88" s="30"/>
      <c r="F88" s="28" t="str">
        <f t="shared" si="0"/>
        <v xml:space="preserve"> </v>
      </c>
      <c r="G88" s="20"/>
    </row>
    <row r="89" spans="1:7" s="42" customFormat="1" ht="15" hidden="1">
      <c r="A89" s="31"/>
      <c r="B89" s="32"/>
      <c r="C89" s="32"/>
      <c r="D89" s="33"/>
      <c r="E89" s="34"/>
      <c r="F89" s="34"/>
      <c r="G89" s="20"/>
    </row>
    <row r="90" spans="1:7" s="42" customFormat="1" ht="15" hidden="1">
      <c r="A90" s="25" t="s">
        <v>9</v>
      </c>
      <c r="B90" s="35"/>
      <c r="C90" s="32"/>
      <c r="D90" s="36"/>
      <c r="E90" s="34"/>
      <c r="F90" s="37">
        <f>SUM(F82:F89)</f>
        <v>0</v>
      </c>
      <c r="G90" s="20"/>
    </row>
    <row r="91" spans="1:7" s="42" customFormat="1" hidden="1">
      <c r="A91" s="20"/>
      <c r="B91" s="20"/>
      <c r="C91" s="20"/>
      <c r="D91" s="20"/>
      <c r="E91" s="20"/>
      <c r="F91" s="20"/>
      <c r="G91" s="20"/>
    </row>
    <row r="92" spans="1:7" s="42" customFormat="1" hidden="1"/>
    <row r="93" spans="1:7" s="42" customFormat="1" hidden="1"/>
    <row r="94" spans="1:7" s="42" customFormat="1" hidden="1"/>
    <row r="95" spans="1:7" s="42" customFormat="1" hidden="1"/>
    <row r="100" spans="3:4" ht="14.25">
      <c r="C100" s="14"/>
      <c r="D100" s="38"/>
    </row>
    <row r="101" spans="3:4" ht="14.25">
      <c r="C101" s="14"/>
      <c r="D101" s="39"/>
    </row>
    <row r="102" spans="3:4" ht="14.25">
      <c r="C102" s="14"/>
      <c r="D102" s="39"/>
    </row>
    <row r="103" spans="3:4">
      <c r="C103" s="14"/>
      <c r="D103" s="40"/>
    </row>
  </sheetData>
  <sheetProtection algorithmName="SHA-512" hashValue="wFiW5dHvkuplxNhg3T/gYJXvje68MqZPdX9vqBV2nt0LBy2wcgXbIZemBiSB08JsPOE9RP9t1yqdLQBbqfgudA==" saltValue="DV/lC5qIJKF1zLrbAv87Jg==" spinCount="100000" sheet="1" objects="1" scenarios="1"/>
  <phoneticPr fontId="0" type="noConversion"/>
  <dataValidations count="6">
    <dataValidation type="list" allowBlank="1" showInputMessage="1" showErrorMessage="1" sqref="D100">
      <formula1>$G$60:$G$61</formula1>
    </dataValidation>
    <dataValidation type="list" allowBlank="1" showInputMessage="1" showErrorMessage="1" sqref="D102">
      <formula1>$F$60:$F$61</formula1>
    </dataValidation>
    <dataValidation type="list" allowBlank="1" showInputMessage="1" showErrorMessage="1" sqref="D101">
      <formula1>$E$60:$E$61</formula1>
    </dataValidation>
    <dataValidation type="list" allowBlank="1" showInputMessage="1" showErrorMessage="1" sqref="B8">
      <formula1>$E$62:$E$63</formula1>
    </dataValidation>
    <dataValidation type="list" allowBlank="1" showInputMessage="1" showErrorMessage="1" sqref="B9">
      <formula1>$F$62:$F$63</formula1>
    </dataValidation>
    <dataValidation type="list" allowBlank="1" showInputMessage="1" showErrorMessage="1" sqref="B10">
      <formula1>$G$62:$G$63</formula1>
    </dataValidation>
  </dataValidations>
  <hyperlinks>
    <hyperlink ref="D39" r:id="rId1"/>
  </hyperlinks>
  <pageMargins left="0.75" right="0.75" top="1" bottom="1" header="0.5" footer="0.5"/>
  <pageSetup paperSize="9" orientation="landscape" horizontalDpi="300" verticalDpi="300" r:id="rId2"/>
  <headerFooter alignWithMargins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17</vt:i4>
      </vt:variant>
    </vt:vector>
  </HeadingPairs>
  <TitlesOfParts>
    <vt:vector size="18" baseType="lpstr">
      <vt:lpstr>CESSION</vt:lpstr>
      <vt:lpstr>CESSION!_1._Zegels_Minuut_Brevet</vt:lpstr>
      <vt:lpstr>CESSION!_10._Tweede_getuigschrift</vt:lpstr>
      <vt:lpstr>CESSION!_11._Kadaster_uittreksel</vt:lpstr>
      <vt:lpstr>CESSION!_12._Getuigen</vt:lpstr>
      <vt:lpstr>CESSION!_15.</vt:lpstr>
      <vt:lpstr>CESSION!_2._Registratie_Minuut_Brevet</vt:lpstr>
      <vt:lpstr>CESSION!_3._Registratie_aanhangsel</vt:lpstr>
      <vt:lpstr>CESSION!_4.Zegels_afschrift_grosse</vt:lpstr>
      <vt:lpstr>CESSION!_5._Hypotheek__inschr._overschr._doorh.</vt:lpstr>
      <vt:lpstr>CESSION!_6._Loon_pandbewaarder</vt:lpstr>
      <vt:lpstr>CESSION!_7._Zegels__bord._aanh.</vt:lpstr>
      <vt:lpstr>CESSION!_8._Opzoekingen</vt:lpstr>
      <vt:lpstr>CESSION!_9._Hypothecair_getuigschrift</vt:lpstr>
      <vt:lpstr>CESSION!Afdrukbereik</vt:lpstr>
      <vt:lpstr>CESSION!Datum</vt:lpstr>
      <vt:lpstr>CESSION!KOSTENFICHE</vt:lpstr>
      <vt:lpstr>CESSION!Rep.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2012-08-13T08:16:25Z</dcterms:created>
  <dcterms:modified xsi:type="dcterms:W3CDTF">2014-11-15T21:12:43Z</dcterms:modified>
</cp:coreProperties>
</file>