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INTERLEG" sheetId="1" r:id="rId1"/>
  </sheet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INTERLEG!$A$1:$K$40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G56" i="1" l="1"/>
  <c r="I56" i="1" s="1"/>
  <c r="F23" i="1" s="1"/>
  <c r="I3" i="1"/>
  <c r="C23" i="1"/>
  <c r="E23" i="1"/>
  <c r="H23" i="1"/>
  <c r="C24" i="1"/>
  <c r="E24" i="1"/>
  <c r="H24" i="1"/>
  <c r="C25" i="1"/>
  <c r="E25" i="1"/>
  <c r="H25" i="1"/>
  <c r="C26" i="1"/>
  <c r="E26" i="1"/>
  <c r="H26" i="1"/>
  <c r="C27" i="1"/>
  <c r="E27" i="1"/>
  <c r="H27" i="1"/>
  <c r="C28" i="1"/>
  <c r="E28" i="1"/>
  <c r="H28" i="1"/>
  <c r="C29" i="1"/>
  <c r="E29" i="1"/>
  <c r="H29" i="1"/>
  <c r="C30" i="1"/>
  <c r="E30" i="1"/>
  <c r="C31" i="1"/>
  <c r="E31" i="1"/>
  <c r="C32" i="1"/>
  <c r="E32" i="1"/>
  <c r="C33" i="1"/>
  <c r="E33" i="1"/>
  <c r="C34" i="1"/>
  <c r="E34" i="1"/>
  <c r="C35" i="1"/>
  <c r="G55" i="1" l="1"/>
  <c r="I55" i="1" s="1"/>
  <c r="F24" i="1" s="1"/>
  <c r="G54" i="1" s="1"/>
  <c r="I54" i="1" s="1"/>
  <c r="F25" i="1" s="1"/>
  <c r="J23" i="1"/>
  <c r="J24" i="1" l="1"/>
  <c r="J25" i="1"/>
  <c r="G53" i="1"/>
  <c r="I53" i="1" s="1"/>
  <c r="F26" i="1" s="1"/>
  <c r="G52" i="1" l="1"/>
  <c r="I52" i="1" s="1"/>
  <c r="F27" i="1" s="1"/>
  <c r="J26" i="1"/>
  <c r="G51" i="1" l="1"/>
  <c r="I51" i="1" s="1"/>
  <c r="F28" i="1" s="1"/>
  <c r="J27" i="1"/>
  <c r="J28" i="1" l="1"/>
  <c r="G50" i="1"/>
  <c r="I50" i="1" s="1"/>
  <c r="F29" i="1" s="1"/>
  <c r="J29" i="1" l="1"/>
  <c r="G49" i="1"/>
  <c r="I49" i="1" s="1"/>
  <c r="F30" i="1" s="1"/>
  <c r="G48" i="1" l="1"/>
  <c r="I48" i="1" s="1"/>
  <c r="F31" i="1" s="1"/>
  <c r="J30" i="1"/>
  <c r="G47" i="1" l="1"/>
  <c r="I47" i="1" s="1"/>
  <c r="F32" i="1" s="1"/>
  <c r="J31" i="1"/>
  <c r="G46" i="1" l="1"/>
  <c r="I46" i="1" s="1"/>
  <c r="F33" i="1" s="1"/>
  <c r="J32" i="1"/>
  <c r="G45" i="1" l="1"/>
  <c r="I45" i="1" s="1"/>
  <c r="F34" i="1" s="1"/>
  <c r="J33" i="1"/>
  <c r="J34" i="1" l="1"/>
  <c r="G44" i="1"/>
  <c r="I44" i="1" s="1"/>
  <c r="F35" i="1" s="1"/>
  <c r="J35" i="1" l="1"/>
  <c r="G43" i="1"/>
  <c r="F36" i="1" s="1"/>
  <c r="J36" i="1" s="1"/>
  <c r="J38" i="1" s="1"/>
  <c r="H40" i="1" s="1"/>
</calcChain>
</file>

<file path=xl/sharedStrings.xml><?xml version="1.0" encoding="utf-8"?>
<sst xmlns="http://schemas.openxmlformats.org/spreadsheetml/2006/main" count="83" uniqueCount="20">
  <si>
    <t>Euro</t>
  </si>
  <si>
    <t>%</t>
  </si>
  <si>
    <t>Calcul des intérêts légaux</t>
  </si>
  <si>
    <t>Convertir un montant en francs belges en euros</t>
  </si>
  <si>
    <t>FB</t>
  </si>
  <si>
    <t>Intérêts légaux :</t>
  </si>
  <si>
    <t>à partir du</t>
  </si>
  <si>
    <t>Données</t>
  </si>
  <si>
    <t>Montant en € :</t>
  </si>
  <si>
    <t>Date initiale :</t>
  </si>
  <si>
    <t>Datum paiement:</t>
  </si>
  <si>
    <t>Calculs:</t>
  </si>
  <si>
    <t>Entre</t>
  </si>
  <si>
    <t xml:space="preserve">A partir du </t>
  </si>
  <si>
    <t>et</t>
  </si>
  <si>
    <t>jours à</t>
  </si>
  <si>
    <t>Total :</t>
  </si>
  <si>
    <t>Si le capital est également toujours dû, le total s'élève à:</t>
  </si>
  <si>
    <t>Livret</t>
  </si>
  <si>
    <t xml:space="preserve">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</si>
</sst>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dd\-mm\-yy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14" x14ac:knownFonts="1">
    <font>
      <sz val="10"/>
      <name val="Arial"/>
      <family val="2"/>
    </font>
    <font>
      <sz val="10"/>
      <name val="Arial"/>
      <family val="2"/>
    </font>
    <font>
      <b/>
      <u/>
      <sz val="16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sz val="10"/>
      <color indexed="9"/>
      <name val="Arial"/>
      <family val="2"/>
    </font>
    <font>
      <b/>
      <sz val="10"/>
      <color indexed="10"/>
      <name val="Arial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1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6" fontId="8" fillId="0" borderId="0">
      <protection locked="0"/>
    </xf>
    <xf numFmtId="167" fontId="1" fillId="0" borderId="0" applyFont="0" applyFill="0" applyBorder="0" applyAlignment="0" applyProtection="0"/>
    <xf numFmtId="168" fontId="8" fillId="0" borderId="0">
      <protection locked="0"/>
    </xf>
    <xf numFmtId="169" fontId="1" fillId="0" borderId="0" applyFont="0" applyFill="0" applyBorder="0" applyAlignment="0" applyProtection="0"/>
    <xf numFmtId="170" fontId="8" fillId="0" borderId="0">
      <protection locked="0"/>
    </xf>
    <xf numFmtId="171" fontId="8" fillId="0" borderId="0">
      <protection locked="0"/>
    </xf>
    <xf numFmtId="172" fontId="9" fillId="0" borderId="0">
      <protection locked="0"/>
    </xf>
    <xf numFmtId="172" fontId="9" fillId="0" borderId="0"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173" fontId="8" fillId="0" borderId="0">
      <protection locked="0"/>
    </xf>
    <xf numFmtId="0" fontId="10" fillId="0" borderId="0"/>
    <xf numFmtId="0" fontId="12" fillId="0" borderId="0"/>
    <xf numFmtId="0" fontId="1" fillId="0" borderId="0"/>
    <xf numFmtId="0" fontId="12" fillId="0" borderId="0"/>
    <xf numFmtId="172" fontId="8" fillId="0" borderId="1">
      <protection locked="0"/>
    </xf>
    <xf numFmtId="0" fontId="13" fillId="0" borderId="7" applyNumberFormat="0" applyFill="0" applyAlignment="0" applyProtection="0"/>
  </cellStyleXfs>
  <cellXfs count="36">
    <xf numFmtId="0" fontId="0" fillId="0" borderId="0" xfId="0"/>
    <xf numFmtId="0" fontId="2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0" fillId="0" borderId="0" xfId="0" applyProtection="1">
      <protection hidden="1"/>
    </xf>
    <xf numFmtId="164" fontId="0" fillId="3" borderId="0" xfId="0" applyNumberFormat="1" applyFill="1" applyProtection="1">
      <protection hidden="1"/>
    </xf>
    <xf numFmtId="0" fontId="3" fillId="0" borderId="0" xfId="0" applyFont="1" applyProtection="1">
      <protection hidden="1"/>
    </xf>
    <xf numFmtId="0" fontId="0" fillId="0" borderId="0" xfId="0" applyAlignment="1" applyProtection="1">
      <alignment horizontal="right"/>
      <protection hidden="1"/>
    </xf>
    <xf numFmtId="165" fontId="0" fillId="4" borderId="0" xfId="0" applyNumberFormat="1" applyFill="1" applyProtection="1">
      <protection hidden="1"/>
    </xf>
    <xf numFmtId="0" fontId="0" fillId="4" borderId="0" xfId="0" applyFill="1" applyProtection="1">
      <protection hidden="1"/>
    </xf>
    <xf numFmtId="0" fontId="4" fillId="0" borderId="0" xfId="0" applyFont="1" applyProtection="1">
      <protection hidden="1"/>
    </xf>
    <xf numFmtId="14" fontId="5" fillId="0" borderId="0" xfId="0" applyNumberFormat="1" applyFont="1" applyProtection="1">
      <protection hidden="1"/>
    </xf>
    <xf numFmtId="0" fontId="0" fillId="0" borderId="0" xfId="0" applyFill="1" applyProtection="1">
      <protection hidden="1"/>
    </xf>
    <xf numFmtId="0" fontId="6" fillId="0" borderId="0" xfId="0" applyFont="1" applyProtection="1">
      <protection hidden="1"/>
    </xf>
    <xf numFmtId="165" fontId="0" fillId="0" borderId="0" xfId="0" applyNumberFormat="1" applyProtection="1">
      <protection hidden="1"/>
    </xf>
    <xf numFmtId="0" fontId="4" fillId="6" borderId="0" xfId="0" applyFont="1" applyFill="1" applyProtection="1">
      <protection hidden="1"/>
    </xf>
    <xf numFmtId="0" fontId="0" fillId="6" borderId="0" xfId="0" applyFill="1" applyProtection="1">
      <protection hidden="1"/>
    </xf>
    <xf numFmtId="0" fontId="1" fillId="0" borderId="0" xfId="0" applyFont="1" applyProtection="1">
      <protection hidden="1"/>
    </xf>
    <xf numFmtId="14" fontId="0" fillId="0" borderId="0" xfId="0" applyNumberFormat="1" applyProtection="1">
      <protection hidden="1"/>
    </xf>
    <xf numFmtId="0" fontId="0" fillId="0" borderId="0" xfId="0" applyAlignment="1" applyProtection="1">
      <alignment horizontal="center"/>
      <protection hidden="1"/>
    </xf>
    <xf numFmtId="164" fontId="0" fillId="7" borderId="3" xfId="0" applyNumberFormat="1" applyFill="1" applyBorder="1" applyProtection="1">
      <protection hidden="1"/>
    </xf>
    <xf numFmtId="0" fontId="0" fillId="0" borderId="0" xfId="0" applyFill="1" applyBorder="1" applyProtection="1">
      <protection hidden="1"/>
    </xf>
    <xf numFmtId="3" fontId="0" fillId="0" borderId="0" xfId="0" applyNumberFormat="1" applyProtection="1">
      <protection hidden="1"/>
    </xf>
    <xf numFmtId="0" fontId="0" fillId="0" borderId="0" xfId="0" applyFill="1" applyAlignment="1" applyProtection="1">
      <alignment horizontal="right"/>
      <protection hidden="1"/>
    </xf>
    <xf numFmtId="4" fontId="0" fillId="0" borderId="0" xfId="0" applyNumberFormat="1" applyFill="1" applyBorder="1" applyProtection="1">
      <protection hidden="1"/>
    </xf>
    <xf numFmtId="0" fontId="0" fillId="0" borderId="0" xfId="0" applyFill="1" applyAlignment="1" applyProtection="1">
      <alignment horizontal="center"/>
      <protection hidden="1"/>
    </xf>
    <xf numFmtId="0" fontId="0" fillId="8" borderId="0" xfId="0" applyFill="1" applyProtection="1">
      <protection hidden="1"/>
    </xf>
    <xf numFmtId="164" fontId="0" fillId="2" borderId="4" xfId="0" applyNumberFormat="1" applyFill="1" applyBorder="1" applyProtection="1">
      <protection hidden="1"/>
    </xf>
    <xf numFmtId="164" fontId="0" fillId="9" borderId="4" xfId="0" applyNumberFormat="1" applyFill="1" applyBorder="1" applyProtection="1">
      <protection hidden="1"/>
    </xf>
    <xf numFmtId="164" fontId="0" fillId="7" borderId="5" xfId="0" applyNumberFormat="1" applyFill="1" applyBorder="1" applyProtection="1">
      <protection hidden="1"/>
    </xf>
    <xf numFmtId="164" fontId="0" fillId="7" borderId="6" xfId="0" applyNumberFormat="1" applyFill="1" applyBorder="1" applyProtection="1">
      <protection hidden="1"/>
    </xf>
    <xf numFmtId="0" fontId="11" fillId="0" borderId="0" xfId="0" applyFont="1"/>
    <xf numFmtId="3" fontId="7" fillId="0" borderId="0" xfId="9" applyNumberFormat="1" applyFill="1" applyAlignment="1" applyProtection="1">
      <protection hidden="1"/>
    </xf>
    <xf numFmtId="164" fontId="0" fillId="5" borderId="2" xfId="0" applyNumberFormat="1" applyFill="1" applyBorder="1" applyAlignment="1" applyProtection="1">
      <alignment horizontal="right"/>
      <protection locked="0"/>
    </xf>
    <xf numFmtId="165" fontId="0" fillId="5" borderId="2" xfId="0" applyNumberFormat="1" applyFill="1" applyBorder="1" applyAlignment="1" applyProtection="1">
      <alignment horizontal="right"/>
      <protection locked="0"/>
    </xf>
    <xf numFmtId="14" fontId="0" fillId="5" borderId="2" xfId="0" applyNumberFormat="1" applyFill="1" applyBorder="1" applyProtection="1">
      <protection locked="0"/>
    </xf>
    <xf numFmtId="169" fontId="0" fillId="10" borderId="0" xfId="0" applyNumberFormat="1" applyFill="1" applyProtection="1">
      <protection locked="0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livre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tabSelected="1" workbookViewId="0">
      <selection activeCell="G3" sqref="G3"/>
    </sheetView>
  </sheetViews>
  <sheetFormatPr defaultRowHeight="12.75" x14ac:dyDescent="0.2"/>
  <cols>
    <col min="1" max="1" width="2.7109375" style="3" customWidth="1"/>
    <col min="2" max="2" width="10" style="3" customWidth="1"/>
    <col min="3" max="3" width="9.140625" style="3"/>
    <col min="4" max="4" width="3.5703125" style="3" customWidth="1"/>
    <col min="5" max="5" width="9.140625" style="3"/>
    <col min="6" max="6" width="9.5703125" style="3" customWidth="1"/>
    <col min="7" max="7" width="17.42578125" style="3" customWidth="1"/>
    <col min="8" max="8" width="15" style="3" customWidth="1"/>
    <col min="9" max="9" width="13" style="3" customWidth="1"/>
    <col min="10" max="10" width="13.85546875" style="3" customWidth="1"/>
    <col min="11" max="11" width="10.85546875" style="3" bestFit="1" customWidth="1"/>
    <col min="12" max="12" width="10.140625" style="3" bestFit="1" customWidth="1"/>
    <col min="13" max="16384" width="9.140625" style="3"/>
  </cols>
  <sheetData>
    <row r="1" spans="1:12" ht="20.25" x14ac:dyDescent="0.3">
      <c r="A1" s="1" t="s">
        <v>2</v>
      </c>
      <c r="B1" s="2"/>
      <c r="C1" s="2"/>
      <c r="D1" s="2"/>
      <c r="E1" s="2"/>
      <c r="F1" s="2"/>
    </row>
    <row r="2" spans="1:12" x14ac:dyDescent="0.2">
      <c r="G2" s="3" t="s">
        <v>4</v>
      </c>
      <c r="I2" s="3" t="s">
        <v>0</v>
      </c>
    </row>
    <row r="3" spans="1:12" x14ac:dyDescent="0.2">
      <c r="B3" s="3" t="s">
        <v>3</v>
      </c>
      <c r="G3" s="35">
        <v>0</v>
      </c>
      <c r="I3" s="4">
        <f>G3/40.3399</f>
        <v>0</v>
      </c>
    </row>
    <row r="5" spans="1:12" ht="15.75" x14ac:dyDescent="0.25">
      <c r="B5" s="5" t="s">
        <v>5</v>
      </c>
    </row>
    <row r="6" spans="1:12" x14ac:dyDescent="0.2">
      <c r="B6" s="6" t="s">
        <v>6</v>
      </c>
      <c r="C6" s="7">
        <v>12875</v>
      </c>
      <c r="D6" s="7"/>
      <c r="E6" s="8">
        <v>4.5</v>
      </c>
      <c r="F6" s="3" t="s">
        <v>1</v>
      </c>
      <c r="G6" s="9" t="s">
        <v>7</v>
      </c>
      <c r="I6" s="10"/>
    </row>
    <row r="7" spans="1:12" x14ac:dyDescent="0.2">
      <c r="C7" s="7">
        <v>25750</v>
      </c>
      <c r="D7" s="7"/>
      <c r="E7" s="8">
        <v>6.5</v>
      </c>
      <c r="F7" s="3" t="s">
        <v>1</v>
      </c>
      <c r="G7" s="11"/>
      <c r="H7" s="11"/>
    </row>
    <row r="8" spans="1:12" x14ac:dyDescent="0.2">
      <c r="C8" s="7">
        <v>27334</v>
      </c>
      <c r="D8" s="7"/>
      <c r="E8" s="8">
        <v>8</v>
      </c>
      <c r="F8" s="3" t="s">
        <v>1</v>
      </c>
      <c r="G8" s="3" t="s">
        <v>8</v>
      </c>
      <c r="I8" s="32">
        <v>0</v>
      </c>
    </row>
    <row r="9" spans="1:12" x14ac:dyDescent="0.2">
      <c r="C9" s="7">
        <v>29434</v>
      </c>
      <c r="D9" s="7"/>
      <c r="E9" s="8">
        <v>12</v>
      </c>
      <c r="F9" s="3" t="s">
        <v>1</v>
      </c>
      <c r="G9" s="3" t="s">
        <v>9</v>
      </c>
      <c r="I9" s="33">
        <v>13485</v>
      </c>
      <c r="L9" s="12"/>
    </row>
    <row r="10" spans="1:12" x14ac:dyDescent="0.2">
      <c r="C10" s="7">
        <v>31260</v>
      </c>
      <c r="D10" s="7"/>
      <c r="E10" s="8">
        <v>10</v>
      </c>
      <c r="F10" s="3" t="s">
        <v>1</v>
      </c>
      <c r="G10" s="3" t="s">
        <v>10</v>
      </c>
      <c r="I10" s="34">
        <v>41944</v>
      </c>
    </row>
    <row r="11" spans="1:12" x14ac:dyDescent="0.2">
      <c r="C11" s="7">
        <v>31625</v>
      </c>
      <c r="D11" s="7"/>
      <c r="E11" s="8">
        <v>8</v>
      </c>
      <c r="F11" s="3" t="s">
        <v>1</v>
      </c>
    </row>
    <row r="12" spans="1:12" x14ac:dyDescent="0.2">
      <c r="C12" s="7">
        <v>35309</v>
      </c>
      <c r="D12" s="7"/>
      <c r="E12" s="8">
        <v>7</v>
      </c>
      <c r="F12" s="3" t="s">
        <v>1</v>
      </c>
    </row>
    <row r="13" spans="1:12" x14ac:dyDescent="0.2">
      <c r="C13" s="7">
        <v>39083</v>
      </c>
      <c r="D13" s="7"/>
      <c r="E13" s="8">
        <v>6</v>
      </c>
      <c r="F13" s="3" t="s">
        <v>1</v>
      </c>
    </row>
    <row r="14" spans="1:12" x14ac:dyDescent="0.2">
      <c r="C14" s="7">
        <v>39448</v>
      </c>
      <c r="D14" s="7"/>
      <c r="E14" s="8">
        <v>7</v>
      </c>
      <c r="F14" s="3" t="s">
        <v>1</v>
      </c>
    </row>
    <row r="15" spans="1:12" x14ac:dyDescent="0.2">
      <c r="C15" s="7">
        <v>39814</v>
      </c>
      <c r="D15" s="7"/>
      <c r="E15" s="8">
        <v>5.5</v>
      </c>
      <c r="F15" s="3" t="s">
        <v>1</v>
      </c>
    </row>
    <row r="16" spans="1:12" x14ac:dyDescent="0.2">
      <c r="C16" s="7">
        <v>40179</v>
      </c>
      <c r="D16" s="7"/>
      <c r="E16" s="8">
        <v>3.25</v>
      </c>
      <c r="F16" s="3" t="s">
        <v>1</v>
      </c>
    </row>
    <row r="17" spans="2:12" x14ac:dyDescent="0.2">
      <c r="C17" s="7">
        <v>40544</v>
      </c>
      <c r="D17" s="7"/>
      <c r="E17" s="8">
        <v>3.75</v>
      </c>
      <c r="F17" s="3" t="s">
        <v>1</v>
      </c>
    </row>
    <row r="18" spans="2:12" x14ac:dyDescent="0.2">
      <c r="C18" s="7">
        <v>40909</v>
      </c>
      <c r="D18" s="7"/>
      <c r="E18" s="8">
        <v>4.25</v>
      </c>
      <c r="F18" s="3" t="s">
        <v>1</v>
      </c>
    </row>
    <row r="19" spans="2:12" x14ac:dyDescent="0.2">
      <c r="C19" s="7">
        <v>41275</v>
      </c>
      <c r="D19" s="7"/>
      <c r="E19" s="8">
        <v>2.75</v>
      </c>
      <c r="F19" s="3" t="s">
        <v>1</v>
      </c>
    </row>
    <row r="20" spans="2:12" x14ac:dyDescent="0.2">
      <c r="C20" s="13"/>
      <c r="D20" s="13"/>
      <c r="E20" s="13"/>
    </row>
    <row r="21" spans="2:12" x14ac:dyDescent="0.2">
      <c r="B21" s="14" t="s">
        <v>11</v>
      </c>
      <c r="C21" s="15"/>
    </row>
    <row r="23" spans="2:12" x14ac:dyDescent="0.2">
      <c r="B23" s="3" t="s">
        <v>12</v>
      </c>
      <c r="C23" s="13">
        <f t="shared" ref="C23:C35" si="0">C6</f>
        <v>12875</v>
      </c>
      <c r="D23" s="18" t="s">
        <v>14</v>
      </c>
      <c r="E23" s="13">
        <f t="shared" ref="E23:E34" si="1">C7</f>
        <v>25750</v>
      </c>
      <c r="F23" s="21">
        <f>I56</f>
        <v>12265</v>
      </c>
      <c r="G23" s="3" t="s">
        <v>15</v>
      </c>
      <c r="H23" s="3">
        <f t="shared" ref="H23:H29" si="2">E6</f>
        <v>4.5</v>
      </c>
      <c r="I23" s="3" t="s">
        <v>1</v>
      </c>
      <c r="J23" s="28">
        <f>I8*H23*F23/36500</f>
        <v>0</v>
      </c>
      <c r="K23" s="11"/>
    </row>
    <row r="24" spans="2:12" x14ac:dyDescent="0.2">
      <c r="B24" s="3" t="s">
        <v>12</v>
      </c>
      <c r="C24" s="13">
        <f t="shared" si="0"/>
        <v>25750</v>
      </c>
      <c r="D24" s="18" t="s">
        <v>14</v>
      </c>
      <c r="E24" s="13">
        <f t="shared" si="1"/>
        <v>27334</v>
      </c>
      <c r="F24" s="21">
        <f>I55</f>
        <v>1584</v>
      </c>
      <c r="G24" s="3" t="s">
        <v>15</v>
      </c>
      <c r="H24" s="3">
        <f t="shared" si="2"/>
        <v>6.5</v>
      </c>
      <c r="I24" s="3" t="s">
        <v>1</v>
      </c>
      <c r="J24" s="19">
        <f>I8*H24*F24/36500</f>
        <v>0</v>
      </c>
      <c r="K24" s="11"/>
    </row>
    <row r="25" spans="2:12" x14ac:dyDescent="0.2">
      <c r="B25" s="3" t="s">
        <v>12</v>
      </c>
      <c r="C25" s="13">
        <f t="shared" si="0"/>
        <v>27334</v>
      </c>
      <c r="D25" s="18" t="s">
        <v>14</v>
      </c>
      <c r="E25" s="13">
        <f t="shared" si="1"/>
        <v>29434</v>
      </c>
      <c r="F25" s="21">
        <f>I54</f>
        <v>2100</v>
      </c>
      <c r="G25" s="3" t="s">
        <v>15</v>
      </c>
      <c r="H25" s="3">
        <f t="shared" si="2"/>
        <v>8</v>
      </c>
      <c r="I25" s="3" t="s">
        <v>1</v>
      </c>
      <c r="J25" s="19">
        <f>I8*H25*F25/36500</f>
        <v>0</v>
      </c>
      <c r="K25" s="11"/>
      <c r="L25" s="20"/>
    </row>
    <row r="26" spans="2:12" x14ac:dyDescent="0.2">
      <c r="B26" s="3" t="s">
        <v>12</v>
      </c>
      <c r="C26" s="13">
        <f t="shared" si="0"/>
        <v>29434</v>
      </c>
      <c r="D26" s="18" t="s">
        <v>14</v>
      </c>
      <c r="E26" s="13">
        <f t="shared" si="1"/>
        <v>31260</v>
      </c>
      <c r="F26" s="21">
        <f>I53</f>
        <v>1826</v>
      </c>
      <c r="G26" s="3" t="s">
        <v>15</v>
      </c>
      <c r="H26" s="3">
        <f t="shared" si="2"/>
        <v>12</v>
      </c>
      <c r="I26" s="3" t="s">
        <v>1</v>
      </c>
      <c r="J26" s="19">
        <f>I8*H26*F26/36500</f>
        <v>0</v>
      </c>
      <c r="K26" s="11"/>
      <c r="L26" s="20"/>
    </row>
    <row r="27" spans="2:12" x14ac:dyDescent="0.2">
      <c r="B27" s="3" t="s">
        <v>12</v>
      </c>
      <c r="C27" s="13">
        <f t="shared" si="0"/>
        <v>31260</v>
      </c>
      <c r="D27" s="18" t="s">
        <v>14</v>
      </c>
      <c r="E27" s="13">
        <f t="shared" si="1"/>
        <v>31625</v>
      </c>
      <c r="F27" s="21">
        <f>I52</f>
        <v>365</v>
      </c>
      <c r="G27" s="3" t="s">
        <v>15</v>
      </c>
      <c r="H27" s="3">
        <f t="shared" si="2"/>
        <v>10</v>
      </c>
      <c r="I27" s="3" t="s">
        <v>1</v>
      </c>
      <c r="J27" s="19">
        <f>I8*H27*F27/36500</f>
        <v>0</v>
      </c>
      <c r="K27" s="11"/>
      <c r="L27" s="20"/>
    </row>
    <row r="28" spans="2:12" x14ac:dyDescent="0.2">
      <c r="B28" s="3" t="s">
        <v>12</v>
      </c>
      <c r="C28" s="13">
        <f t="shared" si="0"/>
        <v>31625</v>
      </c>
      <c r="D28" s="18" t="s">
        <v>14</v>
      </c>
      <c r="E28" s="13">
        <f t="shared" si="1"/>
        <v>35309</v>
      </c>
      <c r="F28" s="21">
        <f>I51</f>
        <v>3684</v>
      </c>
      <c r="G28" s="3" t="s">
        <v>15</v>
      </c>
      <c r="H28" s="3">
        <f t="shared" si="2"/>
        <v>8</v>
      </c>
      <c r="I28" s="3" t="s">
        <v>1</v>
      </c>
      <c r="J28" s="19">
        <f>I8*H28*F28/36500</f>
        <v>0</v>
      </c>
      <c r="K28" s="11"/>
      <c r="L28" s="20"/>
    </row>
    <row r="29" spans="2:12" x14ac:dyDescent="0.2">
      <c r="B29" s="3" t="s">
        <v>12</v>
      </c>
      <c r="C29" s="13">
        <f t="shared" si="0"/>
        <v>35309</v>
      </c>
      <c r="D29" s="18" t="s">
        <v>14</v>
      </c>
      <c r="E29" s="13">
        <f t="shared" si="1"/>
        <v>39083</v>
      </c>
      <c r="F29" s="21">
        <f>I50</f>
        <v>3774</v>
      </c>
      <c r="G29" s="3" t="s">
        <v>15</v>
      </c>
      <c r="H29" s="3">
        <f t="shared" si="2"/>
        <v>7</v>
      </c>
      <c r="I29" s="3" t="s">
        <v>1</v>
      </c>
      <c r="J29" s="19">
        <f>I8*H29*F29/36500</f>
        <v>0</v>
      </c>
      <c r="K29" s="22"/>
      <c r="L29" s="23"/>
    </row>
    <row r="30" spans="2:12" x14ac:dyDescent="0.2">
      <c r="B30" s="3" t="s">
        <v>12</v>
      </c>
      <c r="C30" s="17">
        <f t="shared" si="0"/>
        <v>39083</v>
      </c>
      <c r="D30" s="18" t="s">
        <v>14</v>
      </c>
      <c r="E30" s="17">
        <f t="shared" si="1"/>
        <v>39448</v>
      </c>
      <c r="F30" s="3">
        <f>I49</f>
        <v>365</v>
      </c>
      <c r="G30" s="3" t="s">
        <v>15</v>
      </c>
      <c r="H30" s="3">
        <v>6</v>
      </c>
      <c r="I30" s="3" t="s">
        <v>1</v>
      </c>
      <c r="J30" s="19">
        <f>I8*H30*F30/36500</f>
        <v>0</v>
      </c>
      <c r="K30" s="22"/>
      <c r="L30" s="23"/>
    </row>
    <row r="31" spans="2:12" x14ac:dyDescent="0.2">
      <c r="B31" s="3" t="s">
        <v>12</v>
      </c>
      <c r="C31" s="17">
        <f t="shared" si="0"/>
        <v>39448</v>
      </c>
      <c r="D31" s="18" t="s">
        <v>14</v>
      </c>
      <c r="E31" s="17">
        <f t="shared" si="1"/>
        <v>39814</v>
      </c>
      <c r="F31" s="3">
        <f>I48</f>
        <v>366</v>
      </c>
      <c r="G31" s="3" t="s">
        <v>15</v>
      </c>
      <c r="H31" s="3">
        <v>7</v>
      </c>
      <c r="I31" s="3" t="s">
        <v>1</v>
      </c>
      <c r="J31" s="19">
        <f>I8*H31*F31/36500</f>
        <v>0</v>
      </c>
      <c r="K31" s="22"/>
      <c r="L31" s="23"/>
    </row>
    <row r="32" spans="2:12" x14ac:dyDescent="0.2">
      <c r="B32" s="3" t="s">
        <v>12</v>
      </c>
      <c r="C32" s="17">
        <f t="shared" si="0"/>
        <v>39814</v>
      </c>
      <c r="D32" s="18" t="s">
        <v>14</v>
      </c>
      <c r="E32" s="17">
        <f t="shared" si="1"/>
        <v>40179</v>
      </c>
      <c r="F32" s="3">
        <f>I47</f>
        <v>365</v>
      </c>
      <c r="G32" s="3" t="s">
        <v>15</v>
      </c>
      <c r="H32" s="3">
        <v>5.5</v>
      </c>
      <c r="I32" s="3" t="s">
        <v>1</v>
      </c>
      <c r="J32" s="19">
        <f>I8*H32*F32/36500</f>
        <v>0</v>
      </c>
      <c r="K32" s="22"/>
      <c r="L32" s="23"/>
    </row>
    <row r="33" spans="2:12" x14ac:dyDescent="0.2">
      <c r="B33" s="3" t="s">
        <v>12</v>
      </c>
      <c r="C33" s="17">
        <f t="shared" si="0"/>
        <v>40179</v>
      </c>
      <c r="D33" s="18" t="s">
        <v>14</v>
      </c>
      <c r="E33" s="17">
        <f t="shared" si="1"/>
        <v>40544</v>
      </c>
      <c r="F33" s="3">
        <f>I46</f>
        <v>365</v>
      </c>
      <c r="G33" s="3" t="s">
        <v>15</v>
      </c>
      <c r="H33" s="3">
        <v>3.25</v>
      </c>
      <c r="I33" s="3" t="s">
        <v>1</v>
      </c>
      <c r="J33" s="19">
        <f>I8*H33*F33/36500</f>
        <v>0</v>
      </c>
      <c r="K33" s="22"/>
      <c r="L33" s="23"/>
    </row>
    <row r="34" spans="2:12" x14ac:dyDescent="0.2">
      <c r="B34" s="3" t="s">
        <v>12</v>
      </c>
      <c r="C34" s="17">
        <f t="shared" si="0"/>
        <v>40544</v>
      </c>
      <c r="D34" s="18" t="s">
        <v>14</v>
      </c>
      <c r="E34" s="17">
        <f t="shared" si="1"/>
        <v>40909</v>
      </c>
      <c r="F34" s="3">
        <f>I45</f>
        <v>365</v>
      </c>
      <c r="G34" s="3" t="s">
        <v>15</v>
      </c>
      <c r="H34" s="3">
        <v>3.75</v>
      </c>
      <c r="I34" s="3" t="s">
        <v>1</v>
      </c>
      <c r="J34" s="19">
        <f>I8*H34*F34/36500</f>
        <v>0</v>
      </c>
      <c r="K34" s="22"/>
      <c r="L34" s="23"/>
    </row>
    <row r="35" spans="2:12" x14ac:dyDescent="0.2">
      <c r="B35" s="3" t="s">
        <v>12</v>
      </c>
      <c r="C35" s="17">
        <f t="shared" si="0"/>
        <v>40909</v>
      </c>
      <c r="D35" s="18" t="s">
        <v>19</v>
      </c>
      <c r="E35" s="17">
        <v>41275</v>
      </c>
      <c r="F35" s="3">
        <f>I44</f>
        <v>366</v>
      </c>
      <c r="G35" s="3" t="s">
        <v>15</v>
      </c>
      <c r="H35" s="3">
        <v>4.25</v>
      </c>
      <c r="I35" s="3" t="s">
        <v>1</v>
      </c>
      <c r="J35" s="19">
        <f>I8*H35*F35/36500</f>
        <v>0</v>
      </c>
      <c r="K35" s="22"/>
      <c r="L35" s="23"/>
    </row>
    <row r="36" spans="2:12" x14ac:dyDescent="0.2">
      <c r="B36" s="16" t="s">
        <v>13</v>
      </c>
      <c r="C36" s="17">
        <v>41275</v>
      </c>
      <c r="D36" s="18"/>
      <c r="F36" s="3">
        <f>G43</f>
        <v>669</v>
      </c>
      <c r="G36" s="3" t="s">
        <v>15</v>
      </c>
      <c r="H36" s="3">
        <v>2.75</v>
      </c>
      <c r="I36" s="3" t="s">
        <v>1</v>
      </c>
      <c r="J36" s="29">
        <f>I8*H36*F36/36500</f>
        <v>0</v>
      </c>
      <c r="K36" s="22"/>
      <c r="L36" s="23"/>
    </row>
    <row r="37" spans="2:12" ht="13.5" thickBot="1" x14ac:dyDescent="0.25">
      <c r="F37" s="21"/>
      <c r="J37" s="20"/>
      <c r="K37" s="11"/>
      <c r="L37" s="23"/>
    </row>
    <row r="38" spans="2:12" ht="14.25" thickTop="1" thickBot="1" x14ac:dyDescent="0.25">
      <c r="B38" s="2" t="s">
        <v>16</v>
      </c>
      <c r="F38" s="21"/>
      <c r="J38" s="26">
        <f>SUM(J23:J37)</f>
        <v>0</v>
      </c>
      <c r="K38" s="24"/>
      <c r="L38" s="23"/>
    </row>
    <row r="39" spans="2:12" ht="14.25" thickTop="1" thickBot="1" x14ac:dyDescent="0.25">
      <c r="J39" s="11"/>
      <c r="K39" s="11"/>
      <c r="L39" s="20"/>
    </row>
    <row r="40" spans="2:12" ht="14.25" thickTop="1" thickBot="1" x14ac:dyDescent="0.25">
      <c r="B40" s="25" t="s">
        <v>17</v>
      </c>
      <c r="C40" s="25"/>
      <c r="D40" s="25"/>
      <c r="E40" s="25"/>
      <c r="F40" s="25"/>
      <c r="G40" s="25"/>
      <c r="H40" s="27">
        <f>SUM(J38,I8)</f>
        <v>0</v>
      </c>
    </row>
    <row r="41" spans="2:12" ht="13.5" thickTop="1" x14ac:dyDescent="0.2"/>
    <row r="43" spans="2:12" ht="15" hidden="1" x14ac:dyDescent="0.25">
      <c r="G43" s="30">
        <f>IF(I10&gt;C19,I10-I9-F35-F34-F33-F32-F31-F30-F29-F28-F27-F26-F25-F24-F23,0)</f>
        <v>669</v>
      </c>
    </row>
    <row r="44" spans="2:12" hidden="1" x14ac:dyDescent="0.2">
      <c r="G44" s="3">
        <f>IF(AND(I9&lt;C19,I10&gt;C18),C19-I9-F34-F33-F32-F31-F30-F29-F28-F27-F26-F25-F24-F23,0)</f>
        <v>366</v>
      </c>
      <c r="I44" s="3">
        <f>IF(AND(C18&lt;I10,I10&lt;C19),I10-I9-F34-F33-F32-F31-F30-F29-F28-F27-F26-F25-F24-F23,G44)</f>
        <v>366</v>
      </c>
    </row>
    <row r="45" spans="2:12" hidden="1" x14ac:dyDescent="0.2">
      <c r="G45" s="3">
        <f>IF(AND(I9&lt;C18,I10&gt;C17),C18-I9-F33-F32-F31-F30-F29-F28-F27-F26-F25-F24-F23,0)</f>
        <v>365</v>
      </c>
      <c r="I45" s="3">
        <f>IF(AND(C17&lt;I10,I10&lt;C18),I10-I9-F33-F32-F31-F30-F29-F28-F27-F26-F25-F24-F23,G45)</f>
        <v>365</v>
      </c>
    </row>
    <row r="46" spans="2:12" hidden="1" x14ac:dyDescent="0.2">
      <c r="G46" s="3">
        <f>IF(AND(I9&lt;C17,I10&gt;C16),C17-I9-F32-F31-F30-F29-F28-F27-F26-F25-F24-F23,0)</f>
        <v>365</v>
      </c>
      <c r="I46" s="3">
        <f>IF(AND(C16&lt;I10,I10&lt;C17),I10-I9-F32-F31-F30-F29-F28-F27-F26-F25-F24-F23,G46)</f>
        <v>365</v>
      </c>
    </row>
    <row r="47" spans="2:12" hidden="1" x14ac:dyDescent="0.2">
      <c r="G47" s="3">
        <f>IF(AND(I9&lt;C16,I10&gt;C15),C16-I9-F31-F30-F29-F28-F27-F26-F25-F24-F23,0)</f>
        <v>365</v>
      </c>
      <c r="I47" s="3">
        <f>IF(AND(C15&lt;I10,I10&lt;C16),I10-I9-F31-F30-F29-F28-F27-F26-F25-F24-F23,G47)</f>
        <v>365</v>
      </c>
    </row>
    <row r="48" spans="2:12" hidden="1" x14ac:dyDescent="0.2">
      <c r="G48" s="3">
        <f>IF(AND(I9&lt;C15,I10&gt;C14),C15-I9-F30-F29-F28-F27-F26-F25-F24-F23,0)</f>
        <v>366</v>
      </c>
      <c r="I48" s="3">
        <f>IF(AND(C14&lt;I10,I10&lt;C15),I10-I9-F30-F29-F28-F27-F26-F25-F24-F23,G48)</f>
        <v>366</v>
      </c>
    </row>
    <row r="49" spans="6:9" hidden="1" x14ac:dyDescent="0.2">
      <c r="G49" s="3">
        <f>IF(AND(I9&lt;C14,I10&gt;C13),C14-I9-F29-F28-F27-F26-F25-F24-F23,0)</f>
        <v>365</v>
      </c>
      <c r="I49" s="3">
        <f>IF(AND(C13&lt;I10,I10&lt;C14),I10-I9-F29-F28-F27-F26-F25-F24-F23,G49)</f>
        <v>365</v>
      </c>
    </row>
    <row r="50" spans="6:9" hidden="1" x14ac:dyDescent="0.2">
      <c r="G50" s="21">
        <f>IF(AND(I9&lt;C13,I10&gt;C12),C13-I9-F28-F27-F26-F25-F24-F23,0)</f>
        <v>3774</v>
      </c>
      <c r="I50" s="3">
        <f>IF(AND(C12&lt;I10,I10&lt;C13),I10-I9-F28-F27-F26-F25-F24-F23,G50)</f>
        <v>3774</v>
      </c>
    </row>
    <row r="51" spans="6:9" hidden="1" x14ac:dyDescent="0.2">
      <c r="G51" s="21">
        <f>IF(AND(I9&lt;C12,I10&gt;C11),C12-I9-F27-F26-F25-F24-F23,0)</f>
        <v>3684</v>
      </c>
      <c r="I51" s="3">
        <f>IF(AND(C11&lt;I10,I10&lt;C12),I10-I9-F27-F26-F25-F24-F23,G51)</f>
        <v>3684</v>
      </c>
    </row>
    <row r="52" spans="6:9" hidden="1" x14ac:dyDescent="0.2">
      <c r="G52" s="21">
        <f>IF(AND(I9&lt;C11,I10&gt;C10),C11-I9-F26-F25-F24-F23,0)</f>
        <v>365</v>
      </c>
      <c r="I52" s="3">
        <f>IF(AND(C10&lt;I10,I10&lt;C11),I10-I9-F26-F25-F24-F23,G52)</f>
        <v>365</v>
      </c>
    </row>
    <row r="53" spans="6:9" hidden="1" x14ac:dyDescent="0.2">
      <c r="G53" s="21">
        <f>IF(AND(I9&lt;C10,I10&gt;C9),C10-I9-F25-F24-F23,0)</f>
        <v>1826</v>
      </c>
      <c r="I53" s="3">
        <f>IF(AND(C9&lt;I10,I10&lt;C10),I10-I9-F25-F24-F23,G53)</f>
        <v>1826</v>
      </c>
    </row>
    <row r="54" spans="6:9" hidden="1" x14ac:dyDescent="0.2">
      <c r="G54" s="21">
        <f>IF(AND(I9&lt;C9,I10&gt;C8),C9-I9-F24-F23,0)</f>
        <v>2100</v>
      </c>
      <c r="I54" s="3">
        <f>IF(AND(C8&lt;I10,I10&lt;C9),I10-I9-F24-F23,G54)</f>
        <v>2100</v>
      </c>
    </row>
    <row r="55" spans="6:9" hidden="1" x14ac:dyDescent="0.2">
      <c r="G55" s="21">
        <f>IF(AND(I9&lt;C8,I10&gt;C7),C8-I9-F23,0)</f>
        <v>1584</v>
      </c>
      <c r="I55" s="3">
        <f>IF(AND(C7&lt;I10,I10&lt;C8),I10-I9-F23,G55)</f>
        <v>1584</v>
      </c>
    </row>
    <row r="56" spans="6:9" hidden="1" x14ac:dyDescent="0.2">
      <c r="G56" s="21">
        <f>IF(AND(I9&lt;C7,I10&gt;C6),C7-I9,0)</f>
        <v>12265</v>
      </c>
      <c r="I56" s="3">
        <f>IF(AND(C6&lt;I10,I10&lt;C7),I10-I9,G56)</f>
        <v>12265</v>
      </c>
    </row>
    <row r="57" spans="6:9" x14ac:dyDescent="0.2">
      <c r="F57" s="31" t="s">
        <v>18</v>
      </c>
      <c r="G57" s="21"/>
    </row>
    <row r="59" spans="6:9" x14ac:dyDescent="0.2">
      <c r="F59" s="11"/>
      <c r="G59" s="11"/>
      <c r="H59" s="11"/>
    </row>
    <row r="60" spans="6:9" x14ac:dyDescent="0.2">
      <c r="F60" s="11"/>
      <c r="G60" s="11"/>
      <c r="H60" s="11"/>
    </row>
    <row r="61" spans="6:9" x14ac:dyDescent="0.2">
      <c r="F61" s="11"/>
      <c r="H61" s="11"/>
    </row>
    <row r="62" spans="6:9" x14ac:dyDescent="0.2">
      <c r="F62" s="11"/>
      <c r="H62" s="11"/>
    </row>
    <row r="63" spans="6:9" x14ac:dyDescent="0.2">
      <c r="F63" s="11"/>
      <c r="H63" s="11"/>
    </row>
    <row r="64" spans="6:9" x14ac:dyDescent="0.2">
      <c r="F64" s="11"/>
      <c r="H64" s="11"/>
    </row>
    <row r="65" spans="6:8" x14ac:dyDescent="0.2">
      <c r="F65" s="11"/>
      <c r="H65" s="11"/>
    </row>
    <row r="66" spans="6:8" x14ac:dyDescent="0.2">
      <c r="F66" s="11"/>
      <c r="H66" s="11"/>
    </row>
    <row r="67" spans="6:8" x14ac:dyDescent="0.2">
      <c r="F67" s="11"/>
      <c r="H67" s="11"/>
    </row>
    <row r="68" spans="6:8" x14ac:dyDescent="0.2">
      <c r="F68" s="11"/>
      <c r="H68" s="11"/>
    </row>
    <row r="69" spans="6:8" x14ac:dyDescent="0.2">
      <c r="F69" s="11"/>
      <c r="H69" s="11"/>
    </row>
    <row r="70" spans="6:8" x14ac:dyDescent="0.2">
      <c r="F70" s="11"/>
      <c r="H70" s="11"/>
    </row>
    <row r="71" spans="6:8" x14ac:dyDescent="0.2">
      <c r="F71" s="11"/>
      <c r="H71" s="11"/>
    </row>
    <row r="72" spans="6:8" x14ac:dyDescent="0.2">
      <c r="F72" s="11"/>
      <c r="H72" s="11"/>
    </row>
    <row r="73" spans="6:8" x14ac:dyDescent="0.2">
      <c r="F73" s="11"/>
      <c r="H73" s="11"/>
    </row>
  </sheetData>
  <sheetProtection algorithmName="SHA-512" hashValue="7jJsbdSk6FWPyNHLZpP5CD3yIl+vhHz0PAQ9nCbsmXeXMJCjb52bBSK6dQ8/W1prW2KO6nMZE42xwQKtvBkF8w==" saltValue="xQvQGu5eOv5HNj5I1wWJ5g==" spinCount="100000" sheet="1" objects="1" scenarios="1"/>
  <phoneticPr fontId="0" type="noConversion"/>
  <hyperlinks>
    <hyperlink ref="F57" r:id="rId1"/>
  </hyperlinks>
  <pageMargins left="0.22" right="0.2" top="0.59055118110236227" bottom="0.59055118110236227" header="0.51181102362204722" footer="0.51181102362204722"/>
  <pageSetup paperSize="9" orientation="portrait" horizontalDpi="4294967293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INTERLEG</vt:lpstr>
      <vt:lpstr>INTERLEG!Afdrukbereik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2012-08-13T20:13:23Z</dcterms:created>
  <dcterms:modified xsi:type="dcterms:W3CDTF">2014-11-16T16:23:02Z</dcterms:modified>
</cp:coreProperties>
</file>