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30" windowWidth="15480" windowHeight="11640"/>
  </bookViews>
  <sheets>
    <sheet name="REVIA" sheetId="1" r:id="rId1"/>
  </sheet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REVIA!$A$66:$F$76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 localSheetId="0">IF(REVIA!Values_Entered,Header_Row+REVIA!Number_of_Payments,Header_Row)</definedName>
    <definedName name="Last_Row">IF(Values_Entered,Header_Row+Number_of_Payments,Header_Row)</definedName>
    <definedName name="Naam">#REF!</definedName>
    <definedName name="Number_of_Payments" localSheetId="0">MATCH(0.01,End_Bal,-1)+1</definedName>
    <definedName name="Number_of_Payments">MATCH(0.01,End_Bal,-1)+1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rint_Area_Reset" localSheetId="0">OFFSET(Full_Print,0,0,REVIA!Last_Row)</definedName>
    <definedName name="Print_Area_Reset">OFFSET(Full_Print,0,0,Last_Row)</definedName>
    <definedName name="Rep.">#REF!</definedName>
    <definedName name="Total_Payment" localSheetId="0">Scheduled_Payment+Extra_Payment</definedName>
    <definedName name="Total_Payment">Scheduled_Payment+Extra_Payment</definedName>
    <definedName name="Values_Entered" localSheetId="0">IF(Loan_Amount*Interest_Rate*Loan_Years*Loan_Start&gt;0,1,0)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I87" i="1" l="1"/>
  <c r="I88" i="1"/>
  <c r="I89" i="1"/>
  <c r="I90" i="1"/>
  <c r="I92" i="1"/>
  <c r="I93" i="1"/>
  <c r="I94" i="1"/>
  <c r="I95" i="1"/>
  <c r="F70" i="1"/>
  <c r="D75" i="1"/>
  <c r="F69" i="1"/>
  <c r="D74" i="1"/>
</calcChain>
</file>

<file path=xl/sharedStrings.xml><?xml version="1.0" encoding="utf-8"?>
<sst xmlns="http://schemas.openxmlformats.org/spreadsheetml/2006/main" count="92" uniqueCount="51">
  <si>
    <t>Leeftijd</t>
  </si>
  <si>
    <t>M - 2%</t>
  </si>
  <si>
    <t>M - 3%</t>
  </si>
  <si>
    <t>M - 4%</t>
  </si>
  <si>
    <t>M - 5%</t>
  </si>
  <si>
    <t>V - 2%</t>
  </si>
  <si>
    <t>V - 3%</t>
  </si>
  <si>
    <t>V - 4%</t>
  </si>
  <si>
    <t>V - 5%</t>
  </si>
  <si>
    <t xml:space="preserve">﻿60 </t>
  </si>
  <si>
    <t xml:space="preserve"> </t>
  </si>
  <si>
    <t>Hoe het bedrag van de lijfrente bepalen:</t>
  </si>
  <si>
    <t>A. Bepaal de koopsom min het voorschot (b.v. 100.000);</t>
  </si>
  <si>
    <t>B. Noteer in de onderstaande tabel het getal dat overeenstemt</t>
  </si>
  <si>
    <t>° met de leeftijd van de verkoper en</t>
  </si>
  <si>
    <t>° met de (reële) nettorentevoet waartegen de overeengekomen</t>
  </si>
  <si>
    <t>koopprijs zou kunnen worden belegd of ontleend (b.v. 0,00900</t>
  </si>
  <si>
    <t>voor een vrouw van 77 jaar, koopprijs 100.000 euro na aftrek van</t>
  </si>
  <si>
    <t>het voorschot, en rentevoet 4%. Het bedrag van 0,00900 is de</t>
  </si>
  <si>
    <t>maandelijkse rente die overeenstemt met een koopsom (min</t>
  </si>
  <si>
    <t>voorschot) van 1 euro).</t>
  </si>
  <si>
    <t>C.Pas de rente voor een koopsom van 1 euro aan de werkelijke</t>
  </si>
  <si>
    <t>koopsom aan (in het voorbeeld : 0,00900 x 100.000 = 900).</t>
  </si>
  <si>
    <t>D. Het resultaat stelt de maandelijkse lijfrente voor die</t>
  </si>
  <si>
    <t>overeenstemt met de koopsom min het voorschot.</t>
  </si>
  <si>
    <t>E. Als de verkoper het goed blijft bewonen, bepaal dan de</t>
  </si>
  <si>
    <t>maandelijkse nettohuurwaarde (b.v. 3000/12 = 250 ).</t>
  </si>
  <si>
    <t>F. Bereken het verschil tussen C en E (900 - 250 = 650). Het</t>
  </si>
  <si>
    <t>resultaat stelt het maandelijkse rentebedrag voor dat moet</t>
  </si>
  <si>
    <t>worden betaald als de verkoper het goed blijft bewonen.</t>
  </si>
  <si>
    <t>Rente viagère</t>
  </si>
  <si>
    <t>(basé sur les tables de mortalité de 2011 par J. Schryvers et J.P. Aoust)</t>
  </si>
  <si>
    <t>(de 61 ans à 99 ans)</t>
  </si>
  <si>
    <t>Données:</t>
  </si>
  <si>
    <t>Âge homme</t>
  </si>
  <si>
    <t>taux d'intérêt net (2,3,4 ou 5%)</t>
  </si>
  <si>
    <t>rente mensuelle par euro:</t>
  </si>
  <si>
    <t>Âge femme</t>
  </si>
  <si>
    <t>(solde du) prix à convertir:</t>
  </si>
  <si>
    <t>Rente viagère mensuelle à payer:</t>
  </si>
  <si>
    <t>homme</t>
  </si>
  <si>
    <t>femme</t>
  </si>
  <si>
    <t>P.S.:</t>
  </si>
  <si>
    <t xml:space="preserve">Le résultat reflète la rente viagère mensuelle qui correspond </t>
  </si>
  <si>
    <t>au (solde du) prix.</t>
  </si>
  <si>
    <t>Si le vendeur continue à habiter le bien, il faut déterminer</t>
  </si>
  <si>
    <t xml:space="preserve">la valeur locative mensuelle (p.e. 400 euros). </t>
  </si>
  <si>
    <t>Ensuite il faut calculer la différence entre la rente viagère et la valeur locative.</t>
  </si>
  <si>
    <t>Le résultat du calcul représente la rente viagère mensuelle nette</t>
  </si>
  <si>
    <t>à payer au vendeur si celui-ci continue à habiter le bien vendu.</t>
  </si>
  <si>
    <t>Livret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</si>
</sst>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15" x14ac:knownFonts="1">
    <font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10"/>
      <color indexed="8"/>
      <name val="MS Sans Serif"/>
      <family val="2"/>
    </font>
    <font>
      <b/>
      <u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.5"/>
      <color indexed="8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7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">
    <xf numFmtId="0" fontId="0" fillId="0" borderId="0"/>
    <xf numFmtId="165" fontId="10" fillId="0" borderId="0">
      <protection locked="0"/>
    </xf>
    <xf numFmtId="166" fontId="1" fillId="0" borderId="0" applyFont="0" applyFill="0" applyBorder="0" applyAlignment="0" applyProtection="0"/>
    <xf numFmtId="167" fontId="10" fillId="0" borderId="0">
      <protection locked="0"/>
    </xf>
    <xf numFmtId="168" fontId="1" fillId="0" borderId="0" applyFont="0" applyFill="0" applyBorder="0" applyAlignment="0" applyProtection="0"/>
    <xf numFmtId="169" fontId="10" fillId="0" borderId="0">
      <protection locked="0"/>
    </xf>
    <xf numFmtId="170" fontId="10" fillId="0" borderId="0">
      <protection locked="0"/>
    </xf>
    <xf numFmtId="171" fontId="11" fillId="0" borderId="0">
      <protection locked="0"/>
    </xf>
    <xf numFmtId="171" fontId="11" fillId="0" borderId="0"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172" fontId="10" fillId="0" borderId="0">
      <protection locked="0"/>
    </xf>
    <xf numFmtId="0" fontId="12" fillId="0" borderId="0"/>
    <xf numFmtId="0" fontId="13" fillId="0" borderId="0"/>
    <xf numFmtId="0" fontId="1" fillId="0" borderId="0"/>
    <xf numFmtId="0" fontId="13" fillId="0" borderId="0"/>
    <xf numFmtId="0" fontId="3" fillId="0" borderId="0" applyNumberFormat="0" applyFont="0" applyFill="0" applyBorder="0" applyAlignment="0" applyProtection="0"/>
    <xf numFmtId="171" fontId="10" fillId="0" borderId="1">
      <protection locked="0"/>
    </xf>
    <xf numFmtId="0" fontId="14" fillId="0" borderId="2" applyNumberFormat="0" applyFill="0" applyAlignment="0" applyProtection="0"/>
  </cellStyleXfs>
  <cellXfs count="32">
    <xf numFmtId="0" fontId="0" fillId="0" borderId="0" xfId="0"/>
    <xf numFmtId="0" fontId="2" fillId="2" borderId="0" xfId="0" applyFont="1" applyFill="1" applyProtection="1">
      <protection hidden="1"/>
    </xf>
    <xf numFmtId="0" fontId="0" fillId="3" borderId="0" xfId="0" applyFill="1" applyProtection="1">
      <protection hidden="1"/>
    </xf>
    <xf numFmtId="0" fontId="5" fillId="4" borderId="0" xfId="15" applyNumberFormat="1" applyFont="1" applyFill="1" applyBorder="1" applyAlignment="1" applyProtection="1">
      <protection hidden="1"/>
    </xf>
    <xf numFmtId="3" fontId="6" fillId="4" borderId="0" xfId="15" applyNumberFormat="1" applyFont="1" applyFill="1" applyBorder="1" applyAlignment="1" applyProtection="1">
      <alignment horizontal="center"/>
      <protection locked="0" hidden="1"/>
    </xf>
    <xf numFmtId="0" fontId="0" fillId="5" borderId="0" xfId="0" applyFill="1" applyAlignment="1" applyProtection="1">
      <alignment horizontal="center"/>
      <protection hidden="1"/>
    </xf>
    <xf numFmtId="0" fontId="0" fillId="5" borderId="0" xfId="0" applyFill="1" applyProtection="1">
      <protection hidden="1"/>
    </xf>
    <xf numFmtId="0" fontId="4" fillId="5" borderId="0" xfId="15" applyNumberFormat="1" applyFont="1" applyFill="1" applyBorder="1" applyAlignment="1" applyProtection="1">
      <protection hidden="1"/>
    </xf>
    <xf numFmtId="0" fontId="5" fillId="5" borderId="0" xfId="15" applyNumberFormat="1" applyFont="1" applyFill="1" applyBorder="1" applyAlignment="1" applyProtection="1">
      <protection hidden="1"/>
    </xf>
    <xf numFmtId="0" fontId="6" fillId="5" borderId="0" xfId="15" applyNumberFormat="1" applyFont="1" applyFill="1" applyBorder="1" applyAlignment="1" applyProtection="1">
      <protection hidden="1"/>
    </xf>
    <xf numFmtId="3" fontId="6" fillId="5" borderId="0" xfId="15" applyNumberFormat="1" applyFont="1" applyFill="1" applyBorder="1" applyAlignment="1" applyProtection="1">
      <alignment horizontal="right"/>
      <protection hidden="1"/>
    </xf>
    <xf numFmtId="3" fontId="7" fillId="5" borderId="0" xfId="15" applyNumberFormat="1" applyFont="1" applyFill="1" applyBorder="1" applyAlignment="1" applyProtection="1">
      <protection hidden="1"/>
    </xf>
    <xf numFmtId="3" fontId="5" fillId="5" borderId="0" xfId="15" applyNumberFormat="1" applyFont="1" applyFill="1" applyBorder="1" applyAlignment="1" applyProtection="1">
      <protection hidden="1"/>
    </xf>
    <xf numFmtId="0" fontId="6" fillId="5" borderId="0" xfId="15" applyNumberFormat="1" applyFont="1" applyFill="1" applyBorder="1" applyAlignment="1" applyProtection="1">
      <alignment horizontal="center"/>
      <protection hidden="1"/>
    </xf>
    <xf numFmtId="0" fontId="8" fillId="5" borderId="0" xfId="0" applyFont="1" applyFill="1" applyProtection="1">
      <protection hidden="1"/>
    </xf>
    <xf numFmtId="3" fontId="9" fillId="5" borderId="0" xfId="9" applyNumberFormat="1" applyFill="1" applyAlignment="1" applyProtection="1">
      <protection hidden="1"/>
    </xf>
    <xf numFmtId="0" fontId="0" fillId="4" borderId="0" xfId="0" applyFill="1" applyProtection="1">
      <protection hidden="1"/>
    </xf>
    <xf numFmtId="0" fontId="5" fillId="6" borderId="0" xfId="15" applyNumberFormat="1" applyFont="1" applyFill="1" applyBorder="1" applyAlignment="1" applyProtection="1">
      <alignment horizontal="right"/>
      <protection hidden="1"/>
    </xf>
    <xf numFmtId="0" fontId="5" fillId="7" borderId="0" xfId="15" applyNumberFormat="1" applyFont="1" applyFill="1" applyBorder="1" applyAlignment="1" applyProtection="1">
      <alignment horizontal="right"/>
      <protection hidden="1"/>
    </xf>
    <xf numFmtId="0" fontId="5" fillId="8" borderId="0" xfId="15" applyNumberFormat="1" applyFont="1" applyFill="1" applyBorder="1" applyAlignment="1" applyProtection="1">
      <protection hidden="1"/>
    </xf>
    <xf numFmtId="0" fontId="5" fillId="9" borderId="0" xfId="15" applyNumberFormat="1" applyFont="1" applyFill="1" applyBorder="1" applyAlignment="1" applyProtection="1">
      <alignment horizontal="right"/>
      <protection hidden="1"/>
    </xf>
    <xf numFmtId="0" fontId="5" fillId="10" borderId="0" xfId="15" applyNumberFormat="1" applyFont="1" applyFill="1" applyBorder="1" applyAlignment="1" applyProtection="1">
      <alignment horizontal="right"/>
      <protection hidden="1"/>
    </xf>
    <xf numFmtId="3" fontId="6" fillId="8" borderId="0" xfId="15" applyNumberFormat="1" applyFont="1" applyFill="1" applyBorder="1" applyAlignment="1" applyProtection="1">
      <alignment horizontal="center"/>
      <protection locked="0" hidden="1"/>
    </xf>
    <xf numFmtId="164" fontId="6" fillId="11" borderId="0" xfId="15" applyNumberFormat="1" applyFont="1" applyFill="1" applyBorder="1" applyAlignment="1" applyProtection="1">
      <alignment horizontal="center"/>
      <protection locked="0" hidden="1"/>
    </xf>
    <xf numFmtId="164" fontId="6" fillId="7" borderId="0" xfId="15" applyNumberFormat="1" applyFont="1" applyFill="1" applyBorder="1" applyAlignment="1" applyProtection="1">
      <protection hidden="1"/>
    </xf>
    <xf numFmtId="0" fontId="5" fillId="7" borderId="0" xfId="15" applyNumberFormat="1" applyFont="1" applyFill="1" applyBorder="1" applyAlignment="1" applyProtection="1">
      <protection hidden="1"/>
    </xf>
    <xf numFmtId="164" fontId="6" fillId="10" borderId="0" xfId="15" applyNumberFormat="1" applyFont="1" applyFill="1" applyBorder="1" applyAlignment="1" applyProtection="1">
      <protection hidden="1"/>
    </xf>
    <xf numFmtId="0" fontId="5" fillId="10" borderId="0" xfId="15" applyNumberFormat="1" applyFont="1" applyFill="1" applyBorder="1" applyAlignment="1" applyProtection="1">
      <protection hidden="1"/>
    </xf>
    <xf numFmtId="0" fontId="6" fillId="6" borderId="0" xfId="15" applyNumberFormat="1" applyFont="1" applyFill="1" applyBorder="1" applyAlignment="1" applyProtection="1">
      <alignment horizontal="center"/>
      <protection locked="0" hidden="1"/>
    </xf>
    <xf numFmtId="0" fontId="6" fillId="9" borderId="0" xfId="15" applyNumberFormat="1" applyFont="1" applyFill="1" applyBorder="1" applyAlignment="1" applyProtection="1">
      <alignment horizontal="center"/>
      <protection locked="0" hidden="1"/>
    </xf>
    <xf numFmtId="0" fontId="6" fillId="7" borderId="0" xfId="15" applyNumberFormat="1" applyFont="1" applyFill="1" applyBorder="1" applyAlignment="1" applyProtection="1">
      <alignment horizontal="center"/>
      <protection hidden="1"/>
    </xf>
    <xf numFmtId="0" fontId="6" fillId="10" borderId="0" xfId="15" applyNumberFormat="1" applyFont="1" applyFill="1" applyBorder="1" applyAlignment="1" applyProtection="1">
      <alignment horizontal="center"/>
      <protection hidden="1"/>
    </xf>
  </cellXfs>
  <cellStyles count="18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Standaard_ovh99" xfId="15"/>
    <cellStyle name="Totaal" xfId="17" builtinId="25" hidden="1"/>
    <cellStyle name="Total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livre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5"/>
  <sheetViews>
    <sheetView tabSelected="1" topLeftCell="A66" workbookViewId="0">
      <selection activeCell="B69" sqref="B69"/>
    </sheetView>
  </sheetViews>
  <sheetFormatPr defaultRowHeight="12.75" x14ac:dyDescent="0.2"/>
  <cols>
    <col min="1" max="1" width="13.140625" style="5" customWidth="1"/>
    <col min="2" max="2" width="7.85546875" style="6" customWidth="1"/>
    <col min="3" max="3" width="27.5703125" style="6" customWidth="1"/>
    <col min="4" max="4" width="14.5703125" style="6" customWidth="1"/>
    <col min="5" max="5" width="24.7109375" style="6" customWidth="1"/>
    <col min="6" max="8" width="9.140625" style="6"/>
    <col min="9" max="9" width="9.42578125" style="6" bestFit="1" customWidth="1"/>
    <col min="10" max="16384" width="9.140625" style="6"/>
  </cols>
  <sheetData>
    <row r="1" spans="1:10" hidden="1" x14ac:dyDescent="0.2">
      <c r="A1" s="5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</row>
    <row r="2" spans="1:10" hidden="1" x14ac:dyDescent="0.2">
      <c r="A2" s="5" t="s">
        <v>9</v>
      </c>
      <c r="B2" s="6">
        <v>4.6699999999999997E-3</v>
      </c>
      <c r="C2" s="6">
        <v>5.2300000000000003E-3</v>
      </c>
      <c r="D2" s="6">
        <v>5.8100000000000001E-3</v>
      </c>
      <c r="E2" s="6">
        <v>6.4099999999999999E-3</v>
      </c>
      <c r="F2" s="6">
        <v>3.9899999999999996E-3</v>
      </c>
      <c r="G2" s="6">
        <v>4.5300000000000002E-3</v>
      </c>
      <c r="H2" s="6">
        <v>5.11E-3</v>
      </c>
      <c r="I2" s="6">
        <v>5.7099999999999998E-3</v>
      </c>
      <c r="J2" s="6" t="s">
        <v>10</v>
      </c>
    </row>
    <row r="3" spans="1:10" hidden="1" x14ac:dyDescent="0.2">
      <c r="A3" s="5">
        <v>61</v>
      </c>
      <c r="B3" s="6">
        <v>4.8199999999999996E-3</v>
      </c>
      <c r="C3" s="6">
        <v>5.3800000000000002E-3</v>
      </c>
      <c r="D3" s="6">
        <v>5.96E-3</v>
      </c>
      <c r="E3" s="6">
        <v>6.5599999999999999E-3</v>
      </c>
      <c r="F3" s="6">
        <v>4.0899999999999999E-3</v>
      </c>
      <c r="G3" s="6">
        <v>4.64E-3</v>
      </c>
      <c r="H3" s="6">
        <v>5.2199999999999998E-3</v>
      </c>
      <c r="I3" s="6">
        <v>5.8100000000000001E-3</v>
      </c>
      <c r="J3" s="6" t="s">
        <v>10</v>
      </c>
    </row>
    <row r="4" spans="1:10" hidden="1" x14ac:dyDescent="0.2">
      <c r="A4" s="5">
        <v>62</v>
      </c>
      <c r="B4" s="6">
        <v>4.9899999999999996E-3</v>
      </c>
      <c r="C4" s="6">
        <v>5.5399999999999998E-3</v>
      </c>
      <c r="D4" s="6">
        <v>6.13E-3</v>
      </c>
      <c r="E4" s="6">
        <v>6.7200000000000003E-3</v>
      </c>
      <c r="F4" s="6">
        <v>4.2100000000000002E-3</v>
      </c>
      <c r="G4" s="6">
        <v>4.7600000000000003E-3</v>
      </c>
      <c r="H4" s="6">
        <v>5.3299999999999997E-3</v>
      </c>
      <c r="I4" s="6">
        <v>5.9199999999999999E-3</v>
      </c>
      <c r="J4" s="6" t="s">
        <v>10</v>
      </c>
    </row>
    <row r="5" spans="1:10" hidden="1" x14ac:dyDescent="0.2">
      <c r="A5" s="5">
        <v>63</v>
      </c>
      <c r="B5" s="6">
        <v>5.1599999999999997E-3</v>
      </c>
      <c r="C5" s="6">
        <v>5.7200000000000003E-3</v>
      </c>
      <c r="D5" s="6">
        <v>6.3E-3</v>
      </c>
      <c r="E5" s="6">
        <v>6.8999999999999999E-3</v>
      </c>
      <c r="F5" s="6">
        <v>4.3400000000000001E-3</v>
      </c>
      <c r="G5" s="6">
        <v>4.8799999999999998E-3</v>
      </c>
      <c r="H5" s="6">
        <v>5.45E-3</v>
      </c>
      <c r="I5" s="6">
        <v>6.0400000000000002E-3</v>
      </c>
      <c r="J5" s="6" t="s">
        <v>10</v>
      </c>
    </row>
    <row r="6" spans="1:10" hidden="1" x14ac:dyDescent="0.2">
      <c r="A6" s="5">
        <v>64</v>
      </c>
      <c r="B6" s="6">
        <v>5.3600000000000002E-3</v>
      </c>
      <c r="C6" s="6">
        <v>5.9199999999999999E-3</v>
      </c>
      <c r="D6" s="6">
        <v>6.4999999999999997E-3</v>
      </c>
      <c r="E6" s="6">
        <v>7.0899999999999999E-3</v>
      </c>
      <c r="F6" s="6">
        <v>4.47E-3</v>
      </c>
      <c r="G6" s="6">
        <v>5.0200000000000002E-3</v>
      </c>
      <c r="H6" s="6">
        <v>5.5799999999999999E-3</v>
      </c>
      <c r="I6" s="6">
        <v>6.1799999999999997E-3</v>
      </c>
      <c r="J6" s="6" t="s">
        <v>10</v>
      </c>
    </row>
    <row r="7" spans="1:10" hidden="1" x14ac:dyDescent="0.2">
      <c r="A7" s="5">
        <v>65</v>
      </c>
      <c r="B7" s="6">
        <v>5.5700000000000003E-3</v>
      </c>
      <c r="C7" s="6">
        <v>6.13E-3</v>
      </c>
      <c r="D7" s="6">
        <v>6.7099999999999998E-3</v>
      </c>
      <c r="E7" s="6">
        <v>7.3000000000000001E-3</v>
      </c>
      <c r="F7" s="6">
        <v>4.62E-3</v>
      </c>
      <c r="G7" s="6">
        <v>5.1599999999999997E-3</v>
      </c>
      <c r="H7" s="6">
        <v>5.7299999999999999E-3</v>
      </c>
      <c r="I7" s="6">
        <v>6.3200000000000001E-3</v>
      </c>
      <c r="J7" s="6" t="s">
        <v>10</v>
      </c>
    </row>
    <row r="8" spans="1:10" hidden="1" x14ac:dyDescent="0.2">
      <c r="A8" s="5">
        <v>66</v>
      </c>
      <c r="B8" s="6">
        <v>5.79E-3</v>
      </c>
      <c r="C8" s="6">
        <v>6.3499999999999997E-3</v>
      </c>
      <c r="D8" s="6">
        <v>6.9300000000000004E-3</v>
      </c>
      <c r="E8" s="6">
        <v>7.5300000000000002E-3</v>
      </c>
      <c r="F8" s="6">
        <v>4.7800000000000004E-3</v>
      </c>
      <c r="G8" s="6">
        <v>5.3200000000000001E-3</v>
      </c>
      <c r="H8" s="6">
        <v>5.8900000000000003E-3</v>
      </c>
      <c r="I8" s="6">
        <v>6.4700000000000001E-3</v>
      </c>
      <c r="J8" s="6" t="s">
        <v>10</v>
      </c>
    </row>
    <row r="9" spans="1:10" hidden="1" x14ac:dyDescent="0.2">
      <c r="A9" s="5">
        <v>67</v>
      </c>
      <c r="B9" s="6">
        <v>6.0400000000000002E-3</v>
      </c>
      <c r="C9" s="6">
        <v>6.6E-3</v>
      </c>
      <c r="D9" s="6">
        <v>7.1799999999999998E-3</v>
      </c>
      <c r="E9" s="6">
        <v>7.7799999999999996E-3</v>
      </c>
      <c r="F9" s="6">
        <v>4.9500000000000004E-3</v>
      </c>
      <c r="G9" s="6">
        <v>5.4900000000000001E-3</v>
      </c>
      <c r="H9" s="6">
        <v>6.0600000000000003E-3</v>
      </c>
      <c r="I9" s="6">
        <v>6.6400000000000001E-3</v>
      </c>
      <c r="J9" s="6" t="s">
        <v>10</v>
      </c>
    </row>
    <row r="10" spans="1:10" hidden="1" x14ac:dyDescent="0.2">
      <c r="A10" s="5">
        <v>68</v>
      </c>
      <c r="B10" s="6">
        <v>6.3E-3</v>
      </c>
      <c r="C10" s="6">
        <v>6.8700000000000002E-3</v>
      </c>
      <c r="D10" s="6">
        <v>7.45E-3</v>
      </c>
      <c r="E10" s="6">
        <v>8.0499999999999999E-3</v>
      </c>
      <c r="F10" s="6">
        <v>5.1399999999999996E-3</v>
      </c>
      <c r="G10" s="6">
        <v>5.6800000000000002E-3</v>
      </c>
      <c r="H10" s="6">
        <v>6.2500000000000003E-3</v>
      </c>
      <c r="I10" s="6">
        <v>6.8300000000000001E-3</v>
      </c>
      <c r="J10" s="6" t="s">
        <v>10</v>
      </c>
    </row>
    <row r="11" spans="1:10" hidden="1" x14ac:dyDescent="0.2">
      <c r="A11" s="5">
        <v>69</v>
      </c>
      <c r="B11" s="6">
        <v>6.5900000000000004E-3</v>
      </c>
      <c r="C11" s="6">
        <v>7.1599999999999997E-3</v>
      </c>
      <c r="D11" s="6">
        <v>7.7400000000000004E-3</v>
      </c>
      <c r="E11" s="6">
        <v>8.3400000000000002E-3</v>
      </c>
      <c r="F11" s="6">
        <v>5.3400000000000001E-3</v>
      </c>
      <c r="G11" s="6">
        <v>5.8900000000000003E-3</v>
      </c>
      <c r="H11" s="6">
        <v>6.45E-3</v>
      </c>
      <c r="I11" s="6">
        <v>7.0299999999999998E-3</v>
      </c>
      <c r="J11" s="6" t="s">
        <v>10</v>
      </c>
    </row>
    <row r="12" spans="1:10" hidden="1" x14ac:dyDescent="0.2">
      <c r="A12" s="5">
        <v>70</v>
      </c>
      <c r="B12" s="6">
        <v>6.8999999999999999E-3</v>
      </c>
      <c r="C12" s="6">
        <v>7.4700000000000001E-3</v>
      </c>
      <c r="D12" s="6">
        <v>8.0599999999999995E-3</v>
      </c>
      <c r="E12" s="6">
        <v>8.6599999999999993E-3</v>
      </c>
      <c r="F12" s="6">
        <v>5.5599999999999998E-3</v>
      </c>
      <c r="G12" s="6">
        <v>6.11E-3</v>
      </c>
      <c r="H12" s="6">
        <v>6.6699999999999997E-3</v>
      </c>
      <c r="I12" s="6">
        <v>7.2500000000000004E-3</v>
      </c>
      <c r="J12" s="6" t="s">
        <v>10</v>
      </c>
    </row>
    <row r="13" spans="1:10" hidden="1" x14ac:dyDescent="0.2">
      <c r="A13" s="5">
        <v>71</v>
      </c>
      <c r="B13" s="6">
        <v>7.2399999999999999E-3</v>
      </c>
      <c r="C13" s="6">
        <v>7.8200000000000006E-3</v>
      </c>
      <c r="D13" s="6">
        <v>8.3999999999999995E-3</v>
      </c>
      <c r="E13" s="6">
        <v>8.9999999999999993E-3</v>
      </c>
      <c r="F13" s="6">
        <v>5.8100000000000001E-3</v>
      </c>
      <c r="G13" s="6">
        <v>6.3600000000000002E-3</v>
      </c>
      <c r="H13" s="6">
        <v>6.9199999999999999E-3</v>
      </c>
      <c r="I13" s="6">
        <v>7.4999999999999997E-3</v>
      </c>
      <c r="J13" s="6" t="s">
        <v>10</v>
      </c>
    </row>
    <row r="14" spans="1:10" hidden="1" x14ac:dyDescent="0.2">
      <c r="A14" s="5">
        <v>72</v>
      </c>
      <c r="B14" s="6">
        <v>7.6099999999999996E-3</v>
      </c>
      <c r="C14" s="6">
        <v>8.1899999999999994E-3</v>
      </c>
      <c r="D14" s="6">
        <v>8.7799999999999996E-3</v>
      </c>
      <c r="E14" s="6">
        <v>9.3799999999999994E-3</v>
      </c>
      <c r="F14" s="6">
        <v>6.0800000000000003E-3</v>
      </c>
      <c r="G14" s="6">
        <v>6.62E-3</v>
      </c>
      <c r="H14" s="6">
        <v>7.1900000000000002E-3</v>
      </c>
      <c r="I14" s="6">
        <v>7.77E-3</v>
      </c>
      <c r="J14" s="6" t="s">
        <v>10</v>
      </c>
    </row>
    <row r="15" spans="1:10" hidden="1" x14ac:dyDescent="0.2">
      <c r="A15" s="5">
        <v>73</v>
      </c>
      <c r="B15" s="6">
        <v>8.0199999999999994E-3</v>
      </c>
      <c r="C15" s="6">
        <v>8.6E-3</v>
      </c>
      <c r="D15" s="6">
        <v>9.1900000000000003E-3</v>
      </c>
      <c r="E15" s="6">
        <v>9.7900000000000001E-3</v>
      </c>
      <c r="F15" s="6">
        <v>6.3699999999999998E-3</v>
      </c>
      <c r="G15" s="6">
        <v>6.9199999999999999E-3</v>
      </c>
      <c r="H15" s="6">
        <v>7.4799999999999997E-3</v>
      </c>
      <c r="I15" s="6">
        <v>8.0599999999999995E-3</v>
      </c>
      <c r="J15" s="6" t="s">
        <v>10</v>
      </c>
    </row>
    <row r="16" spans="1:10" hidden="1" x14ac:dyDescent="0.2">
      <c r="A16" s="5">
        <v>74</v>
      </c>
      <c r="B16" s="6">
        <v>8.4600000000000005E-3</v>
      </c>
      <c r="C16" s="6">
        <v>9.0399999999999994E-3</v>
      </c>
      <c r="D16" s="6">
        <v>9.6299999999999997E-3</v>
      </c>
      <c r="E16" s="6">
        <v>1.023E-2</v>
      </c>
      <c r="F16" s="6">
        <v>6.6899999999999998E-3</v>
      </c>
      <c r="G16" s="6">
        <v>7.2399999999999999E-3</v>
      </c>
      <c r="H16" s="6">
        <v>7.8100000000000001E-3</v>
      </c>
      <c r="I16" s="6">
        <v>8.3899999999999999E-3</v>
      </c>
      <c r="J16" s="6" t="s">
        <v>10</v>
      </c>
    </row>
    <row r="17" spans="1:10" hidden="1" x14ac:dyDescent="0.2">
      <c r="A17" s="5">
        <v>75</v>
      </c>
      <c r="B17" s="6">
        <v>8.94E-3</v>
      </c>
      <c r="C17" s="6">
        <v>9.5200000000000007E-3</v>
      </c>
      <c r="D17" s="6">
        <v>1.0120000000000001E-2</v>
      </c>
      <c r="E17" s="6">
        <v>1.072E-2</v>
      </c>
      <c r="F17" s="6">
        <v>7.0499999999999998E-3</v>
      </c>
      <c r="G17" s="6">
        <v>7.6E-3</v>
      </c>
      <c r="H17" s="6">
        <v>8.1700000000000002E-3</v>
      </c>
      <c r="I17" s="6">
        <v>8.7500000000000008E-3</v>
      </c>
      <c r="J17" s="6" t="s">
        <v>10</v>
      </c>
    </row>
    <row r="18" spans="1:10" hidden="1" x14ac:dyDescent="0.2">
      <c r="A18" s="5">
        <v>76</v>
      </c>
      <c r="B18" s="6">
        <v>9.4599999999999997E-3</v>
      </c>
      <c r="C18" s="6">
        <v>1.005E-2</v>
      </c>
      <c r="D18" s="6">
        <v>1.065E-2</v>
      </c>
      <c r="E18" s="6">
        <v>1.1259999999999999E-2</v>
      </c>
      <c r="F18" s="6">
        <v>7.4400000000000004E-3</v>
      </c>
      <c r="G18" s="6">
        <v>8.0000000000000002E-3</v>
      </c>
      <c r="H18" s="6">
        <v>8.5699999999999995E-3</v>
      </c>
      <c r="I18" s="6">
        <v>9.1500000000000001E-3</v>
      </c>
      <c r="J18" s="6" t="s">
        <v>10</v>
      </c>
    </row>
    <row r="19" spans="1:10" hidden="1" x14ac:dyDescent="0.2">
      <c r="A19" s="5">
        <v>77</v>
      </c>
      <c r="B19" s="6">
        <v>1.004E-2</v>
      </c>
      <c r="C19" s="6">
        <v>1.0630000000000001E-2</v>
      </c>
      <c r="D19" s="6">
        <v>1.124E-2</v>
      </c>
      <c r="E19" s="6">
        <v>1.1849999999999999E-2</v>
      </c>
      <c r="F19" s="6">
        <v>7.8700000000000003E-3</v>
      </c>
      <c r="G19" s="6">
        <v>8.43E-3</v>
      </c>
      <c r="H19" s="6">
        <v>8.9999999999999993E-3</v>
      </c>
      <c r="I19" s="6">
        <v>9.5899999999999996E-3</v>
      </c>
      <c r="J19" s="6" t="s">
        <v>10</v>
      </c>
    </row>
    <row r="20" spans="1:10" hidden="1" x14ac:dyDescent="0.2">
      <c r="A20" s="5">
        <v>78</v>
      </c>
      <c r="B20" s="6">
        <v>1.0659999999999999E-2</v>
      </c>
      <c r="C20" s="6">
        <v>1.1259999999999999E-2</v>
      </c>
      <c r="D20" s="6">
        <v>1.187E-2</v>
      </c>
      <c r="E20" s="6">
        <v>1.2489999999999999E-2</v>
      </c>
      <c r="F20" s="6">
        <v>8.3400000000000002E-3</v>
      </c>
      <c r="G20" s="6">
        <v>8.9099999999999995E-3</v>
      </c>
      <c r="H20" s="6">
        <v>9.4900000000000002E-3</v>
      </c>
      <c r="I20" s="6">
        <v>1.0070000000000001E-2</v>
      </c>
      <c r="J20" s="6" t="s">
        <v>10</v>
      </c>
    </row>
    <row r="21" spans="1:10" hidden="1" x14ac:dyDescent="0.2">
      <c r="A21" s="5">
        <v>79</v>
      </c>
      <c r="B21" s="6">
        <v>1.1350000000000001E-2</v>
      </c>
      <c r="C21" s="6">
        <v>1.196E-2</v>
      </c>
      <c r="D21" s="6">
        <v>1.257E-2</v>
      </c>
      <c r="E21" s="6">
        <v>1.319E-2</v>
      </c>
      <c r="F21" s="6">
        <v>8.8699999999999994E-3</v>
      </c>
      <c r="G21" s="6">
        <v>9.4400000000000005E-3</v>
      </c>
      <c r="H21" s="6">
        <v>1.0019999999999999E-2</v>
      </c>
      <c r="I21" s="6">
        <v>1.061E-2</v>
      </c>
      <c r="J21" s="6" t="s">
        <v>10</v>
      </c>
    </row>
    <row r="22" spans="1:10" hidden="1" x14ac:dyDescent="0.2">
      <c r="A22" s="5">
        <v>80</v>
      </c>
      <c r="B22" s="6">
        <v>1.21E-2</v>
      </c>
      <c r="C22" s="6">
        <v>1.2710000000000001E-2</v>
      </c>
      <c r="D22" s="6">
        <v>1.333E-2</v>
      </c>
      <c r="E22" s="6">
        <v>1.3950000000000001E-2</v>
      </c>
      <c r="F22" s="6">
        <v>9.4500000000000001E-3</v>
      </c>
      <c r="G22" s="6">
        <v>1.0030000000000001E-2</v>
      </c>
      <c r="H22" s="6">
        <v>1.0619999999999999E-2</v>
      </c>
      <c r="I22" s="6">
        <v>1.1209999999999999E-2</v>
      </c>
      <c r="J22" s="6" t="s">
        <v>10</v>
      </c>
    </row>
    <row r="23" spans="1:10" hidden="1" x14ac:dyDescent="0.2">
      <c r="A23" s="5">
        <v>81</v>
      </c>
      <c r="B23" s="6">
        <v>1.2919999999999999E-2</v>
      </c>
      <c r="C23" s="6">
        <v>1.353E-2</v>
      </c>
      <c r="D23" s="6">
        <v>1.4160000000000001E-2</v>
      </c>
      <c r="E23" s="6">
        <v>1.478E-2</v>
      </c>
      <c r="F23" s="6">
        <v>1.01E-2</v>
      </c>
      <c r="G23" s="6">
        <v>1.068E-2</v>
      </c>
      <c r="H23" s="6">
        <v>1.1270000000000001E-2</v>
      </c>
      <c r="I23" s="6">
        <v>1.187E-2</v>
      </c>
      <c r="J23" s="6" t="s">
        <v>10</v>
      </c>
    </row>
    <row r="24" spans="1:10" hidden="1" x14ac:dyDescent="0.2">
      <c r="A24" s="5">
        <v>82</v>
      </c>
      <c r="B24" s="6">
        <v>1.3809999999999999E-2</v>
      </c>
      <c r="C24" s="6">
        <v>1.443E-2</v>
      </c>
      <c r="D24" s="6">
        <v>1.506E-2</v>
      </c>
      <c r="E24" s="6">
        <v>1.5689999999999999E-2</v>
      </c>
      <c r="F24" s="6">
        <v>1.081E-2</v>
      </c>
      <c r="G24" s="6">
        <v>1.14E-2</v>
      </c>
      <c r="H24" s="6">
        <v>1.2E-2</v>
      </c>
      <c r="I24" s="6">
        <v>1.26E-2</v>
      </c>
      <c r="J24" s="6" t="s">
        <v>10</v>
      </c>
    </row>
    <row r="25" spans="1:10" hidden="1" x14ac:dyDescent="0.2">
      <c r="A25" s="5">
        <v>83</v>
      </c>
      <c r="B25" s="6">
        <v>1.4789999999999999E-2</v>
      </c>
      <c r="C25" s="6">
        <v>1.542E-2</v>
      </c>
      <c r="D25" s="6">
        <v>1.6049999999999998E-2</v>
      </c>
      <c r="E25" s="6">
        <v>1.669E-2</v>
      </c>
      <c r="F25" s="6">
        <v>1.159E-2</v>
      </c>
      <c r="G25" s="6">
        <v>1.2189999999999999E-2</v>
      </c>
      <c r="H25" s="6">
        <v>1.2789999999999999E-2</v>
      </c>
      <c r="I25" s="6">
        <v>1.34E-2</v>
      </c>
      <c r="J25" s="6" t="s">
        <v>10</v>
      </c>
    </row>
    <row r="26" spans="1:10" hidden="1" x14ac:dyDescent="0.2">
      <c r="A26" s="5">
        <v>84</v>
      </c>
      <c r="B26" s="6">
        <v>1.5859999999999999E-2</v>
      </c>
      <c r="C26" s="6">
        <v>1.6500000000000001E-2</v>
      </c>
      <c r="D26" s="6">
        <v>1.7139999999999999E-2</v>
      </c>
      <c r="E26" s="6">
        <v>1.7780000000000001E-2</v>
      </c>
      <c r="F26" s="6">
        <v>1.2460000000000001E-2</v>
      </c>
      <c r="G26" s="6">
        <v>1.306E-2</v>
      </c>
      <c r="H26" s="6">
        <v>1.367E-2</v>
      </c>
      <c r="I26" s="6">
        <v>1.4279999999999999E-2</v>
      </c>
      <c r="J26" s="6" t="s">
        <v>10</v>
      </c>
    </row>
    <row r="27" spans="1:10" hidden="1" x14ac:dyDescent="0.2">
      <c r="A27" s="5">
        <v>85</v>
      </c>
      <c r="B27" s="6">
        <v>1.703E-2</v>
      </c>
      <c r="C27" s="6">
        <v>1.7670000000000002E-2</v>
      </c>
      <c r="D27" s="6">
        <v>1.8319999999999999E-2</v>
      </c>
      <c r="E27" s="6">
        <v>1.8960000000000001E-2</v>
      </c>
      <c r="F27" s="6">
        <v>1.341E-2</v>
      </c>
      <c r="G27" s="6">
        <v>1.4019999999999999E-2</v>
      </c>
      <c r="H27" s="6">
        <v>1.464E-2</v>
      </c>
      <c r="I27" s="6">
        <v>1.5259999999999999E-2</v>
      </c>
      <c r="J27" s="6" t="s">
        <v>10</v>
      </c>
    </row>
    <row r="28" spans="1:10" hidden="1" x14ac:dyDescent="0.2">
      <c r="A28" s="5">
        <v>86</v>
      </c>
      <c r="B28" s="6">
        <v>1.8290000000000001E-2</v>
      </c>
      <c r="C28" s="6">
        <v>1.8939999999999999E-2</v>
      </c>
      <c r="D28" s="6">
        <v>1.9599999999999999E-2</v>
      </c>
      <c r="E28" s="6">
        <v>2.0250000000000001E-2</v>
      </c>
      <c r="F28" s="6">
        <v>1.4460000000000001E-2</v>
      </c>
      <c r="G28" s="6">
        <v>1.508E-2</v>
      </c>
      <c r="H28" s="6">
        <v>1.5699999999999999E-2</v>
      </c>
      <c r="I28" s="6">
        <v>1.6330000000000001E-2</v>
      </c>
      <c r="J28" s="6" t="s">
        <v>10</v>
      </c>
    </row>
    <row r="29" spans="1:10" hidden="1" x14ac:dyDescent="0.2">
      <c r="A29" s="5">
        <v>87</v>
      </c>
      <c r="B29" s="6">
        <v>1.966E-2</v>
      </c>
      <c r="C29" s="6">
        <v>2.0320000000000001E-2</v>
      </c>
      <c r="D29" s="6">
        <v>2.0979999999999999E-2</v>
      </c>
      <c r="E29" s="6">
        <v>2.164E-2</v>
      </c>
      <c r="F29" s="6">
        <v>1.5610000000000001E-2</v>
      </c>
      <c r="G29" s="6">
        <v>1.6240000000000001E-2</v>
      </c>
      <c r="H29" s="6">
        <v>1.687E-2</v>
      </c>
      <c r="I29" s="6">
        <v>1.7500000000000002E-2</v>
      </c>
      <c r="J29" s="6" t="s">
        <v>10</v>
      </c>
    </row>
    <row r="30" spans="1:10" hidden="1" x14ac:dyDescent="0.2">
      <c r="A30" s="5">
        <v>88</v>
      </c>
      <c r="B30" s="6">
        <v>2.1149999999999999E-2</v>
      </c>
      <c r="C30" s="6">
        <v>2.1819999999999999E-2</v>
      </c>
      <c r="D30" s="6">
        <v>2.248E-2</v>
      </c>
      <c r="E30" s="6">
        <v>2.315E-2</v>
      </c>
      <c r="F30" s="6">
        <v>1.687E-2</v>
      </c>
      <c r="G30" s="6">
        <v>1.7500000000000002E-2</v>
      </c>
      <c r="H30" s="6">
        <v>1.814E-2</v>
      </c>
      <c r="I30" s="6">
        <v>1.8780000000000002E-2</v>
      </c>
      <c r="J30" s="6" t="s">
        <v>10</v>
      </c>
    </row>
    <row r="31" spans="1:10" hidden="1" x14ac:dyDescent="0.2">
      <c r="A31" s="5">
        <v>89</v>
      </c>
      <c r="B31" s="6">
        <v>2.2769999999999999E-2</v>
      </c>
      <c r="C31" s="6">
        <v>2.3449999999999999E-2</v>
      </c>
      <c r="D31" s="6">
        <v>2.4119999999999999E-2</v>
      </c>
      <c r="E31" s="6">
        <v>2.479E-2</v>
      </c>
      <c r="F31" s="6">
        <v>1.8239999999999999E-2</v>
      </c>
      <c r="G31" s="6">
        <v>1.8890000000000001E-2</v>
      </c>
      <c r="H31" s="6">
        <v>1.9529999999999999E-2</v>
      </c>
      <c r="I31" s="6">
        <v>2.018E-2</v>
      </c>
      <c r="J31" s="6" t="s">
        <v>10</v>
      </c>
    </row>
    <row r="32" spans="1:10" hidden="1" x14ac:dyDescent="0.2">
      <c r="A32" s="5">
        <v>90</v>
      </c>
      <c r="B32" s="6">
        <v>2.4539999999999999E-2</v>
      </c>
      <c r="C32" s="6">
        <v>2.5219999999999999E-2</v>
      </c>
      <c r="D32" s="6">
        <v>2.5899999999999999E-2</v>
      </c>
      <c r="E32" s="6">
        <v>2.657E-2</v>
      </c>
      <c r="F32" s="6">
        <v>1.9740000000000001E-2</v>
      </c>
      <c r="G32" s="6">
        <v>2.0389999999999998E-2</v>
      </c>
      <c r="H32" s="6">
        <v>2.1049999999999999E-2</v>
      </c>
      <c r="I32" s="6">
        <v>2.1700000000000001E-2</v>
      </c>
      <c r="J32" s="6" t="s">
        <v>10</v>
      </c>
    </row>
    <row r="33" spans="1:10" hidden="1" x14ac:dyDescent="0.2">
      <c r="A33" s="5">
        <v>91</v>
      </c>
      <c r="B33" s="6">
        <v>2.6419999999999999E-2</v>
      </c>
      <c r="C33" s="6">
        <v>2.7109999999999999E-2</v>
      </c>
      <c r="D33" s="6">
        <v>2.7789999999999999E-2</v>
      </c>
      <c r="E33" s="6">
        <v>2.8469999999999999E-2</v>
      </c>
      <c r="F33" s="6">
        <v>2.1360000000000001E-2</v>
      </c>
      <c r="G33" s="6">
        <v>2.2020000000000001E-2</v>
      </c>
      <c r="H33" s="6">
        <v>2.2679999999999999E-2</v>
      </c>
      <c r="I33" s="6">
        <v>2.334E-2</v>
      </c>
      <c r="J33" s="6" t="s">
        <v>10</v>
      </c>
    </row>
    <row r="34" spans="1:10" hidden="1" x14ac:dyDescent="0.2">
      <c r="A34" s="5">
        <v>92</v>
      </c>
      <c r="B34" s="6">
        <v>2.8400000000000002E-2</v>
      </c>
      <c r="C34" s="6">
        <v>2.9100000000000001E-2</v>
      </c>
      <c r="D34" s="6">
        <v>2.9790000000000001E-2</v>
      </c>
      <c r="E34" s="6">
        <v>3.048E-2</v>
      </c>
      <c r="F34" s="6">
        <v>2.3099999999999999E-2</v>
      </c>
      <c r="G34" s="6">
        <v>2.3769999999999999E-2</v>
      </c>
      <c r="H34" s="6">
        <v>2.444E-2</v>
      </c>
      <c r="I34" s="6">
        <v>2.511E-2</v>
      </c>
      <c r="J34" s="6" t="s">
        <v>10</v>
      </c>
    </row>
    <row r="35" spans="1:10" hidden="1" x14ac:dyDescent="0.2">
      <c r="A35" s="5">
        <v>93</v>
      </c>
      <c r="B35" s="6">
        <v>3.0450000000000001E-2</v>
      </c>
      <c r="C35" s="6">
        <v>3.1150000000000001E-2</v>
      </c>
      <c r="D35" s="6">
        <v>3.184E-2</v>
      </c>
      <c r="E35" s="6">
        <v>3.2539999999999999E-2</v>
      </c>
      <c r="F35" s="6">
        <v>2.4969999999999999E-2</v>
      </c>
      <c r="G35" s="6">
        <v>2.5649999999999999E-2</v>
      </c>
      <c r="H35" s="6">
        <v>2.632E-2</v>
      </c>
      <c r="I35" s="6">
        <v>2.699E-2</v>
      </c>
      <c r="J35" s="6" t="s">
        <v>10</v>
      </c>
    </row>
    <row r="36" spans="1:10" hidden="1" x14ac:dyDescent="0.2">
      <c r="A36" s="5">
        <v>94</v>
      </c>
      <c r="B36" s="6">
        <v>3.261E-2</v>
      </c>
      <c r="C36" s="6">
        <v>3.3309999999999999E-2</v>
      </c>
      <c r="D36" s="6">
        <v>3.4009999999999999E-2</v>
      </c>
      <c r="E36" s="6">
        <v>3.4709999999999998E-2</v>
      </c>
      <c r="F36" s="6">
        <v>2.6960000000000001E-2</v>
      </c>
      <c r="G36" s="6">
        <v>2.7640000000000001E-2</v>
      </c>
      <c r="H36" s="6">
        <v>2.8320000000000001E-2</v>
      </c>
      <c r="I36" s="6">
        <v>2.9000000000000001E-2</v>
      </c>
      <c r="J36" s="6" t="s">
        <v>10</v>
      </c>
    </row>
    <row r="37" spans="1:10" hidden="1" x14ac:dyDescent="0.2">
      <c r="A37" s="5">
        <v>95</v>
      </c>
      <c r="B37" s="6">
        <v>3.4869999999999998E-2</v>
      </c>
      <c r="C37" s="6">
        <v>3.5580000000000001E-2</v>
      </c>
      <c r="D37" s="6">
        <v>3.628E-2</v>
      </c>
      <c r="E37" s="6">
        <v>3.6979999999999999E-2</v>
      </c>
      <c r="F37" s="6">
        <v>2.9069999999999999E-2</v>
      </c>
      <c r="G37" s="6">
        <v>2.9760000000000002E-2</v>
      </c>
      <c r="H37" s="6">
        <v>3.0450000000000001E-2</v>
      </c>
      <c r="I37" s="6">
        <v>3.1130000000000001E-2</v>
      </c>
      <c r="J37" s="6" t="s">
        <v>10</v>
      </c>
    </row>
    <row r="38" spans="1:10" hidden="1" x14ac:dyDescent="0.2">
      <c r="A38" s="5">
        <v>96</v>
      </c>
      <c r="B38" s="6">
        <v>3.73E-2</v>
      </c>
      <c r="C38" s="6">
        <v>3.8010000000000002E-2</v>
      </c>
      <c r="D38" s="6">
        <v>3.8719999999999997E-2</v>
      </c>
      <c r="E38" s="6">
        <v>3.9419999999999997E-2</v>
      </c>
      <c r="F38" s="6">
        <v>3.1350000000000003E-2</v>
      </c>
      <c r="G38" s="6">
        <v>3.2039999999999999E-2</v>
      </c>
      <c r="H38" s="6">
        <v>3.2730000000000002E-2</v>
      </c>
      <c r="I38" s="6">
        <v>3.3419999999999998E-2</v>
      </c>
      <c r="J38" s="6" t="s">
        <v>10</v>
      </c>
    </row>
    <row r="39" spans="1:10" hidden="1" x14ac:dyDescent="0.2">
      <c r="A39" s="5">
        <v>97</v>
      </c>
      <c r="B39" s="6">
        <v>3.9910000000000001E-2</v>
      </c>
      <c r="C39" s="6">
        <v>4.0620000000000003E-2</v>
      </c>
      <c r="D39" s="6">
        <v>4.1329999999999999E-2</v>
      </c>
      <c r="E39" s="6">
        <v>4.2029999999999998E-2</v>
      </c>
      <c r="F39" s="6">
        <v>3.3820000000000003E-2</v>
      </c>
      <c r="G39" s="6">
        <v>3.4509999999999999E-2</v>
      </c>
      <c r="H39" s="6">
        <v>3.5209999999999998E-2</v>
      </c>
      <c r="I39" s="6">
        <v>3.5900000000000001E-2</v>
      </c>
      <c r="J39" s="6" t="s">
        <v>10</v>
      </c>
    </row>
    <row r="40" spans="1:10" hidden="1" x14ac:dyDescent="0.2">
      <c r="A40" s="5">
        <v>98</v>
      </c>
      <c r="B40" s="6">
        <v>4.2659999999999997E-2</v>
      </c>
      <c r="C40" s="6">
        <v>4.3369999999999999E-2</v>
      </c>
      <c r="D40" s="6">
        <v>4.4080000000000001E-2</v>
      </c>
      <c r="E40" s="6">
        <v>4.478E-2</v>
      </c>
      <c r="F40" s="6">
        <v>3.6450000000000003E-2</v>
      </c>
      <c r="G40" s="6">
        <v>3.7150000000000002E-2</v>
      </c>
      <c r="H40" s="6">
        <v>3.7850000000000002E-2</v>
      </c>
      <c r="I40" s="6">
        <v>3.8539999999999998E-2</v>
      </c>
      <c r="J40" s="6" t="s">
        <v>10</v>
      </c>
    </row>
    <row r="41" spans="1:10" hidden="1" x14ac:dyDescent="0.2">
      <c r="A41" s="5">
        <v>99</v>
      </c>
      <c r="B41" s="6">
        <v>4.5560000000000003E-2</v>
      </c>
      <c r="C41" s="6">
        <v>4.6280000000000002E-2</v>
      </c>
      <c r="D41" s="6">
        <v>4.6980000000000001E-2</v>
      </c>
      <c r="E41" s="6">
        <v>4.768E-2</v>
      </c>
      <c r="F41" s="6">
        <v>3.9269999999999999E-2</v>
      </c>
      <c r="G41" s="6">
        <v>3.9969999999999999E-2</v>
      </c>
      <c r="H41" s="6">
        <v>4.0669999999999998E-2</v>
      </c>
      <c r="I41" s="6">
        <v>4.1360000000000001E-2</v>
      </c>
      <c r="J41" s="6" t="s">
        <v>10</v>
      </c>
    </row>
    <row r="42" spans="1:10" hidden="1" x14ac:dyDescent="0.2"/>
    <row r="43" spans="1:10" hidden="1" x14ac:dyDescent="0.2"/>
    <row r="44" spans="1:10" hidden="1" x14ac:dyDescent="0.2">
      <c r="C44" s="6" t="s">
        <v>11</v>
      </c>
    </row>
    <row r="45" spans="1:10" hidden="1" x14ac:dyDescent="0.2"/>
    <row r="46" spans="1:10" hidden="1" x14ac:dyDescent="0.2">
      <c r="C46" s="6" t="s">
        <v>12</v>
      </c>
    </row>
    <row r="47" spans="1:10" hidden="1" x14ac:dyDescent="0.2">
      <c r="C47" s="6" t="s">
        <v>13</v>
      </c>
    </row>
    <row r="48" spans="1:10" hidden="1" x14ac:dyDescent="0.2">
      <c r="C48" s="6" t="s">
        <v>14</v>
      </c>
    </row>
    <row r="49" spans="3:3" hidden="1" x14ac:dyDescent="0.2">
      <c r="C49" s="6" t="s">
        <v>15</v>
      </c>
    </row>
    <row r="50" spans="3:3" hidden="1" x14ac:dyDescent="0.2">
      <c r="C50" s="6" t="s">
        <v>16</v>
      </c>
    </row>
    <row r="51" spans="3:3" hidden="1" x14ac:dyDescent="0.2">
      <c r="C51" s="6" t="s">
        <v>17</v>
      </c>
    </row>
    <row r="52" spans="3:3" hidden="1" x14ac:dyDescent="0.2">
      <c r="C52" s="6" t="s">
        <v>18</v>
      </c>
    </row>
    <row r="53" spans="3:3" hidden="1" x14ac:dyDescent="0.2">
      <c r="C53" s="6" t="s">
        <v>19</v>
      </c>
    </row>
    <row r="54" spans="3:3" hidden="1" x14ac:dyDescent="0.2">
      <c r="C54" s="6" t="s">
        <v>20</v>
      </c>
    </row>
    <row r="55" spans="3:3" hidden="1" x14ac:dyDescent="0.2">
      <c r="C55" s="6" t="s">
        <v>21</v>
      </c>
    </row>
    <row r="56" spans="3:3" hidden="1" x14ac:dyDescent="0.2">
      <c r="C56" s="6" t="s">
        <v>22</v>
      </c>
    </row>
    <row r="57" spans="3:3" hidden="1" x14ac:dyDescent="0.2">
      <c r="C57" s="6" t="s">
        <v>23</v>
      </c>
    </row>
    <row r="58" spans="3:3" hidden="1" x14ac:dyDescent="0.2">
      <c r="C58" s="6" t="s">
        <v>24</v>
      </c>
    </row>
    <row r="59" spans="3:3" hidden="1" x14ac:dyDescent="0.2">
      <c r="C59" s="6" t="s">
        <v>25</v>
      </c>
    </row>
    <row r="60" spans="3:3" hidden="1" x14ac:dyDescent="0.2">
      <c r="C60" s="6" t="s">
        <v>26</v>
      </c>
    </row>
    <row r="61" spans="3:3" hidden="1" x14ac:dyDescent="0.2">
      <c r="C61" s="6" t="s">
        <v>27</v>
      </c>
    </row>
    <row r="62" spans="3:3" hidden="1" x14ac:dyDescent="0.2">
      <c r="C62" s="6" t="s">
        <v>28</v>
      </c>
    </row>
    <row r="63" spans="3:3" hidden="1" x14ac:dyDescent="0.2">
      <c r="C63" s="6" t="s">
        <v>29</v>
      </c>
    </row>
    <row r="64" spans="3:3" hidden="1" x14ac:dyDescent="0.2"/>
    <row r="65" spans="1:7" hidden="1" x14ac:dyDescent="0.2"/>
    <row r="66" spans="1:7" x14ac:dyDescent="0.2">
      <c r="A66" s="1" t="s">
        <v>30</v>
      </c>
      <c r="C66" s="2" t="s">
        <v>31</v>
      </c>
      <c r="D66" s="2"/>
      <c r="E66" s="2"/>
    </row>
    <row r="67" spans="1:7" x14ac:dyDescent="0.2">
      <c r="A67" s="6"/>
      <c r="C67" s="16" t="s">
        <v>32</v>
      </c>
    </row>
    <row r="68" spans="1:7" x14ac:dyDescent="0.2">
      <c r="A68" s="7" t="s">
        <v>33</v>
      </c>
      <c r="B68" s="8"/>
      <c r="C68" s="8"/>
      <c r="D68" s="8"/>
      <c r="E68" s="8"/>
      <c r="F68" s="8"/>
      <c r="G68" s="8"/>
    </row>
    <row r="69" spans="1:7" x14ac:dyDescent="0.2">
      <c r="A69" s="3" t="s">
        <v>34</v>
      </c>
      <c r="B69" s="4">
        <v>61</v>
      </c>
      <c r="C69" s="17" t="s">
        <v>35</v>
      </c>
      <c r="D69" s="28">
        <v>2</v>
      </c>
      <c r="E69" s="18" t="s">
        <v>36</v>
      </c>
      <c r="F69" s="30">
        <f>SUM(I87:I90)</f>
        <v>4.8199999999999996E-3</v>
      </c>
      <c r="G69" s="10"/>
    </row>
    <row r="70" spans="1:7" x14ac:dyDescent="0.2">
      <c r="A70" s="19" t="s">
        <v>37</v>
      </c>
      <c r="B70" s="22">
        <v>61</v>
      </c>
      <c r="C70" s="20" t="s">
        <v>35</v>
      </c>
      <c r="D70" s="29">
        <v>2</v>
      </c>
      <c r="E70" s="21" t="s">
        <v>36</v>
      </c>
      <c r="F70" s="31">
        <f>SUM(I92:I95)</f>
        <v>4.0899999999999999E-3</v>
      </c>
      <c r="G70" s="10"/>
    </row>
    <row r="71" spans="1:7" x14ac:dyDescent="0.2">
      <c r="A71" s="8"/>
      <c r="B71" s="8"/>
      <c r="C71" s="8"/>
      <c r="D71" s="11"/>
      <c r="E71" s="8"/>
      <c r="F71" s="9"/>
      <c r="G71" s="8"/>
    </row>
    <row r="72" spans="1:7" x14ac:dyDescent="0.2">
      <c r="A72" s="8" t="s">
        <v>38</v>
      </c>
      <c r="B72" s="12"/>
      <c r="C72" s="12"/>
      <c r="D72" s="23">
        <v>0</v>
      </c>
      <c r="E72" s="8"/>
      <c r="F72" s="8"/>
      <c r="G72" s="8"/>
    </row>
    <row r="73" spans="1:7" x14ac:dyDescent="0.2">
      <c r="A73" s="8"/>
      <c r="B73" s="12"/>
      <c r="C73" s="12"/>
      <c r="D73" s="13"/>
      <c r="E73" s="8"/>
      <c r="F73" s="8"/>
      <c r="G73" s="8"/>
    </row>
    <row r="74" spans="1:7" x14ac:dyDescent="0.2">
      <c r="A74" s="8" t="s">
        <v>39</v>
      </c>
      <c r="B74" s="12"/>
      <c r="C74" s="12"/>
      <c r="D74" s="24">
        <f>F69*D72</f>
        <v>0</v>
      </c>
      <c r="E74" s="25" t="s">
        <v>40</v>
      </c>
      <c r="F74" s="8"/>
      <c r="G74" s="8"/>
    </row>
    <row r="75" spans="1:7" x14ac:dyDescent="0.2">
      <c r="A75" s="8"/>
      <c r="B75" s="12"/>
      <c r="C75" s="12"/>
      <c r="D75" s="26">
        <f>F70*D72</f>
        <v>0</v>
      </c>
      <c r="E75" s="27" t="s">
        <v>41</v>
      </c>
      <c r="F75" s="8"/>
      <c r="G75" s="8"/>
    </row>
    <row r="77" spans="1:7" x14ac:dyDescent="0.2">
      <c r="B77" s="14" t="s">
        <v>42</v>
      </c>
      <c r="C77" s="6" t="s">
        <v>43</v>
      </c>
    </row>
    <row r="78" spans="1:7" x14ac:dyDescent="0.2">
      <c r="C78" s="6" t="s">
        <v>44</v>
      </c>
    </row>
    <row r="79" spans="1:7" x14ac:dyDescent="0.2">
      <c r="C79" s="6" t="s">
        <v>45</v>
      </c>
    </row>
    <row r="80" spans="1:7" x14ac:dyDescent="0.2">
      <c r="C80" s="6" t="s">
        <v>46</v>
      </c>
    </row>
    <row r="81" spans="3:9" x14ac:dyDescent="0.2">
      <c r="C81" s="6" t="s">
        <v>47</v>
      </c>
    </row>
    <row r="82" spans="3:9" x14ac:dyDescent="0.2">
      <c r="C82" s="6" t="s">
        <v>48</v>
      </c>
    </row>
    <row r="83" spans="3:9" x14ac:dyDescent="0.2">
      <c r="C83" s="6" t="s">
        <v>49</v>
      </c>
    </row>
    <row r="86" spans="3:9" x14ac:dyDescent="0.2">
      <c r="C86" s="15" t="s">
        <v>50</v>
      </c>
    </row>
    <row r="87" spans="3:9" hidden="1" x14ac:dyDescent="0.2">
      <c r="I87" s="6">
        <f>IF(D69=2,VLOOKUP(B69,A2:B41,2,0))</f>
        <v>4.8199999999999996E-3</v>
      </c>
    </row>
    <row r="88" spans="3:9" hidden="1" x14ac:dyDescent="0.2">
      <c r="I88" s="6" t="b">
        <f>IF(D69=3,VLOOKUP(B69,A2:C41,3,0))</f>
        <v>0</v>
      </c>
    </row>
    <row r="89" spans="3:9" hidden="1" x14ac:dyDescent="0.2">
      <c r="I89" s="6" t="b">
        <f>IF(D69=4,VLOOKUP(B69,A2:D41,4,0))</f>
        <v>0</v>
      </c>
    </row>
    <row r="90" spans="3:9" hidden="1" x14ac:dyDescent="0.2">
      <c r="I90" s="6" t="b">
        <f>IF(D69=5,VLOOKUP(B69,A2:E41,5,0))</f>
        <v>0</v>
      </c>
    </row>
    <row r="91" spans="3:9" hidden="1" x14ac:dyDescent="0.2"/>
    <row r="92" spans="3:9" hidden="1" x14ac:dyDescent="0.2">
      <c r="I92" s="6">
        <f>IF(D70=2,VLOOKUP(B70,A2:F41,6,0))</f>
        <v>4.0899999999999999E-3</v>
      </c>
    </row>
    <row r="93" spans="3:9" hidden="1" x14ac:dyDescent="0.2">
      <c r="I93" s="6" t="b">
        <f>IF(D70=3,VLOOKUP(B70,A2:G41,7,0))</f>
        <v>0</v>
      </c>
    </row>
    <row r="94" spans="3:9" hidden="1" x14ac:dyDescent="0.2">
      <c r="I94" s="6" t="b">
        <f>IF(D70=4,VLOOKUP(B70,A2:H41,8,0))</f>
        <v>0</v>
      </c>
    </row>
    <row r="95" spans="3:9" hidden="1" x14ac:dyDescent="0.2">
      <c r="I95" s="6" t="b">
        <f>IF(D70=5,VLOOKUP(B70,A2:I41,9,0))</f>
        <v>0</v>
      </c>
    </row>
  </sheetData>
  <sheetProtection algorithmName="SHA-512" hashValue="6LTll3AM/fDsi+4uSWtLOcZ47b+eerWguIEigj5c9cdytJN5dNbHa3krdy+2mBTtSTEnTC9G9y3wwy+lp0GBtg==" saltValue="Ooreq+iw10QVFywzAgVdGQ==" spinCount="100000" sheet="1" objects="1" scenarios="1"/>
  <phoneticPr fontId="0" type="noConversion"/>
  <hyperlinks>
    <hyperlink ref="C86" r:id="rId1"/>
  </hyperlinks>
  <pageMargins left="0.75" right="0.75" top="1" bottom="1" header="0.5" footer="0.5"/>
  <pageSetup paperSize="9" orientation="landscape" horizontalDpi="4294967293" verticalDpi="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REVIA</vt:lpstr>
      <vt:lpstr>REVIA!Afdrukbereik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2012-08-13T15:48:13Z</dcterms:created>
  <dcterms:modified xsi:type="dcterms:W3CDTF">2014-11-17T21:57:47Z</dcterms:modified>
</cp:coreProperties>
</file>