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" sheetId="1" r:id="rId1"/>
  </sheets>
  <definedNames>
    <definedName name="_1._Zegels_Minuut_Brevet" localSheetId="0">VBIW!$A$16:$F$16</definedName>
    <definedName name="_1._Zegels_Minuut_Brevet">#REF!</definedName>
    <definedName name="_10._Tweede_getuigschrift" localSheetId="0">VBIW!#REF!</definedName>
    <definedName name="_10._Tweede_getuigschrift">#REF!</definedName>
    <definedName name="_11._Kadaster_uittreksel" localSheetId="0">VBIW!#REF!</definedName>
    <definedName name="_11._Kadaster_uittreksel">#REF!</definedName>
    <definedName name="_12._Getuigen" localSheetId="0">VBIW!#REF!</definedName>
    <definedName name="_12._Getuigen">#REF!</definedName>
    <definedName name="_13._Allerlei_uitgaven" localSheetId="0">VBIW!#REF!</definedName>
    <definedName name="_13._Allerlei_uitgaven">#REF!</definedName>
    <definedName name="_14." localSheetId="0">VBIW!#REF!</definedName>
    <definedName name="_14.">#REF!</definedName>
    <definedName name="_15." localSheetId="0">VBIW!#REF!</definedName>
    <definedName name="_15.">#REF!</definedName>
    <definedName name="_2._Registratie_Minuut_Brevet" localSheetId="0">VBIW!$B$18:$G$18</definedName>
    <definedName name="_2._Registratie_Minuut_Brevet">#REF!</definedName>
    <definedName name="_3._Registratie_aanhangsel" localSheetId="0">VBIW!$E$19:$G$19</definedName>
    <definedName name="_3._Registratie_aanhangsel">#REF!</definedName>
    <definedName name="_4.Zegels_afschrift_grosse" localSheetId="0">VBIW!#REF!</definedName>
    <definedName name="_4.Zegels_afschrift_grosse">#REF!</definedName>
    <definedName name="_5._Hypotheek__inschr._overschr._doorh." localSheetId="0">VBIW!#REF!</definedName>
    <definedName name="_5._Hypotheek__inschr._overschr._doorh.">#REF!</definedName>
    <definedName name="_6._Loon_pandbewaarder" localSheetId="0">VBIW!#REF!</definedName>
    <definedName name="_6._Loon_pandbewaarder">#REF!</definedName>
    <definedName name="_7._Zegels__bord._aanh." localSheetId="0">VBIW!#REF!</definedName>
    <definedName name="_7._Zegels__bord._aanh.">#REF!</definedName>
    <definedName name="_8._Opzoekingen" localSheetId="0">VBIW!#REF!</definedName>
    <definedName name="_8._Opzoekingen">#REF!</definedName>
    <definedName name="_9._Hypothecair_getuigschrift" localSheetId="0">VBIW!#REF!</definedName>
    <definedName name="_9._Hypothecair_getuigschrift">#REF!</definedName>
    <definedName name="Aard" localSheetId="0">VBIW!$B$4:$F$4</definedName>
    <definedName name="Aard">#REF!</definedName>
    <definedName name="_xlnm.Print_Area" localSheetId="0">VBIW!$A$1:$E$39</definedName>
    <definedName name="Datum" localSheetId="0">VBIW!$B$4:$G$36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VBIW!#REF!</definedName>
    <definedName name="Kantoor_van_Notaris_J._SIMONART_te_Leuven">#REF!</definedName>
    <definedName name="KOSTENFICHE" localSheetId="0">VBIW!$A$1:$G$36</definedName>
    <definedName name="KOSTENFICHE">#REF!</definedName>
    <definedName name="Last_Row">IF(Values_Entered,Header_Row+Number_of_Payments,Header_Row)</definedName>
    <definedName name="Naam" localSheetId="0">VBIW!$B$9:$F$9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VBIW!$A$3:$G$36</definedName>
  </definedNames>
  <calcPr calcId="152511"/>
</workbook>
</file>

<file path=xl/calcChain.xml><?xml version="1.0" encoding="utf-8"?>
<calcChain xmlns="http://schemas.openxmlformats.org/spreadsheetml/2006/main">
  <c r="B7" i="1" l="1"/>
  <c r="C55" i="1" s="1"/>
  <c r="F60" i="1" s="1"/>
  <c r="D19" i="1"/>
  <c r="E35" i="1"/>
  <c r="E36" i="1"/>
  <c r="E38" i="1"/>
  <c r="C57" i="1"/>
  <c r="D57" i="1"/>
  <c r="F57" i="1"/>
  <c r="F58" i="1"/>
  <c r="F59" i="1"/>
  <c r="F61" i="1"/>
  <c r="F62" i="1"/>
  <c r="F95" i="1"/>
  <c r="F96" i="1"/>
  <c r="F99" i="1"/>
  <c r="C100" i="1"/>
  <c r="F100" i="1"/>
  <c r="F98" i="1"/>
  <c r="F94" i="1"/>
  <c r="C58" i="1"/>
  <c r="C56" i="1"/>
  <c r="F97" i="1" l="1"/>
  <c r="F102" i="1" s="1"/>
  <c r="E16" i="1" s="1"/>
  <c r="E26" i="1" s="1"/>
  <c r="D58" i="1"/>
  <c r="F64" i="1"/>
  <c r="D17" i="1" s="1"/>
  <c r="E25" i="1" s="1"/>
  <c r="E28" i="1" l="1"/>
</calcChain>
</file>

<file path=xl/sharedStrings.xml><?xml version="1.0" encoding="utf-8"?>
<sst xmlns="http://schemas.openxmlformats.org/spreadsheetml/2006/main" count="91" uniqueCount="81">
  <si>
    <t>VENTE BIEN IMMOBILIER WALLONIE</t>
  </si>
  <si>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</si>
  <si>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</si>
  <si>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</si>
  <si>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</si>
  <si>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</si>
  <si>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</si>
  <si>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</si>
  <si>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</si>
  <si>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</si>
  <si>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</si>
  <si>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</si>
  <si>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</si>
  <si>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</si>
  <si>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</si>
  <si>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</si>
  <si>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</si>
  <si>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</si>
  <si>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</si>
  <si>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</si>
  <si>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</si>
  <si>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</si>
  <si>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</si>
  <si>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</si>
  <si>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</si>
  <si>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</si>
  <si>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</si>
  <si>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</si>
  <si>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Autres</t>
  </si>
  <si>
    <t>Total frais vendeur</t>
  </si>
  <si>
    <t>Total général vendeur</t>
  </si>
  <si>
    <t>Afrekening koper</t>
  </si>
  <si>
    <t>Afrekening verkoper</t>
  </si>
  <si>
    <t>Décompte acquéreur</t>
  </si>
  <si>
    <t>Décompte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</si>
  <si>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</si>
  <si>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</si>
  <si>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</si>
  <si>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</si>
  <si>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</si>
  <si>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</si>
  <si>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</si>
  <si>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</si>
  <si>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</si>
  <si>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</si>
  <si>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</si>
  <si>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</si>
  <si>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</si>
  <si>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</si>
  <si>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</si>
  <si>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</si>
  <si>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</si>
  <si>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</si>
  <si>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</si>
  <si>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</si>
  <si>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</si>
  <si>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</si>
  <si>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</si>
  <si>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</si>
  <si>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</si>
  <si>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</si>
  <si>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</si>
  <si>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</si>
  <si>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</si>
  <si>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</si>
  <si>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</si>
  <si>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</si>
  <si>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</si>
  <si>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</si>
  <si>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</si>
  <si>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</si>
  <si>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</si>
  <si>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</si>
  <si>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</si>
  <si>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Quote-part acte de base ou de lotissement</t>
  </si>
  <si>
    <t>Donceel</t>
  </si>
  <si>
    <t>Genappe</t>
  </si>
  <si>
    <t>Perwez</t>
  </si>
  <si>
    <t>Profondeville</t>
  </si>
  <si>
    <t>Sainte-Ode</t>
  </si>
  <si>
    <t>Silly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</si>
</sst>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BF&quot;_-;\-* #,##0.00\ &quot;BF&quot;_-;_-* &quot;-&quot;??\ &quot;BF&quot;_-;_-@_-"/>
    <numFmt numFmtId="165" formatCode="d\ mmmm\ yyyy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20"/>
      </right>
      <top/>
      <bottom style="double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6" fontId="8" fillId="0" borderId="1">
      <protection locked="0"/>
    </xf>
    <xf numFmtId="0" fontId="12" fillId="0" borderId="17" applyNumberFormat="0" applyFill="0" applyAlignment="0" applyProtection="0"/>
  </cellStyleXfs>
  <cellXfs count="87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0" fontId="2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4" fontId="0" fillId="3" borderId="2" xfId="0" applyNumberFormat="1" applyFill="1" applyBorder="1" applyAlignment="1" applyProtection="1">
      <protection hidden="1"/>
    </xf>
    <xf numFmtId="0" fontId="0" fillId="3" borderId="0" xfId="0" applyFill="1"/>
    <xf numFmtId="0" fontId="2" fillId="3" borderId="0" xfId="0" applyFon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4" fontId="1" fillId="3" borderId="0" xfId="0" applyNumberFormat="1" applyFont="1" applyFill="1" applyBorder="1" applyAlignment="1" applyProtection="1">
      <protection hidden="1"/>
    </xf>
    <xf numFmtId="166" fontId="0" fillId="3" borderId="0" xfId="0" applyNumberFormat="1" applyFill="1" applyBorder="1" applyAlignment="1" applyProtection="1">
      <protection hidden="1"/>
    </xf>
    <xf numFmtId="164" fontId="1" fillId="3" borderId="3" xfId="0" applyNumberFormat="1" applyFon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4" fontId="1" fillId="3" borderId="4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0" fontId="1" fillId="3" borderId="4" xfId="13" applyFont="1" applyFill="1" applyBorder="1" applyAlignment="1" applyProtection="1">
      <alignment horizontal="left"/>
      <protection hidden="1"/>
    </xf>
    <xf numFmtId="0" fontId="1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166" fontId="0" fillId="3" borderId="0" xfId="0" applyNumberFormat="1" applyFill="1" applyBorder="1" applyProtection="1"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1" fillId="3" borderId="0" xfId="0" applyFont="1" applyFill="1" applyProtection="1">
      <protection hidden="1"/>
    </xf>
    <xf numFmtId="166" fontId="0" fillId="3" borderId="0" xfId="0" applyNumberFormat="1" applyFill="1" applyProtection="1">
      <protection hidden="1"/>
    </xf>
    <xf numFmtId="3" fontId="1" fillId="3" borderId="0" xfId="0" applyNumberFormat="1" applyFont="1" applyFill="1"/>
    <xf numFmtId="3" fontId="1" fillId="3" borderId="0" xfId="0" applyNumberFormat="1" applyFont="1" applyFill="1" applyProtection="1">
      <protection hidden="1"/>
    </xf>
    <xf numFmtId="166" fontId="1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3" fontId="1" fillId="3" borderId="0" xfId="0" applyNumberFormat="1" applyFont="1" applyFill="1" applyProtection="1"/>
    <xf numFmtId="3" fontId="1" fillId="3" borderId="0" xfId="0" quotePrefix="1" applyNumberFormat="1" applyFont="1" applyFill="1" applyAlignment="1" applyProtection="1">
      <alignment horizontal="left"/>
      <protection hidden="1"/>
    </xf>
    <xf numFmtId="3" fontId="1" fillId="3" borderId="0" xfId="0" applyNumberFormat="1" applyFont="1" applyFill="1" applyBorder="1" applyProtection="1">
      <protection hidden="1"/>
    </xf>
    <xf numFmtId="0" fontId="0" fillId="3" borderId="0" xfId="0" applyFill="1" applyBorder="1"/>
    <xf numFmtId="168" fontId="5" fillId="3" borderId="6" xfId="0" applyNumberFormat="1" applyFont="1" applyFill="1" applyBorder="1" applyAlignment="1" applyProtection="1">
      <alignment horizontal="center"/>
      <protection hidden="1"/>
    </xf>
    <xf numFmtId="0" fontId="5" fillId="3" borderId="6" xfId="0" applyFont="1" applyFill="1" applyBorder="1" applyAlignment="1" applyProtection="1">
      <alignment horizontal="center"/>
      <protection hidden="1"/>
    </xf>
    <xf numFmtId="0" fontId="5" fillId="3" borderId="7" xfId="0" applyFont="1" applyFill="1" applyBorder="1" applyAlignment="1" applyProtection="1">
      <alignment horizontal="center"/>
      <protection hidden="1"/>
    </xf>
    <xf numFmtId="167" fontId="6" fillId="3" borderId="6" xfId="0" applyNumberFormat="1" applyFont="1" applyFill="1" applyBorder="1" applyProtection="1">
      <protection hidden="1"/>
    </xf>
    <xf numFmtId="168" fontId="6" fillId="3" borderId="6" xfId="0" applyNumberFormat="1" applyFont="1" applyFill="1" applyBorder="1" applyProtection="1">
      <protection hidden="1"/>
    </xf>
    <xf numFmtId="169" fontId="6" fillId="3" borderId="6" xfId="0" applyNumberFormat="1" applyFont="1" applyFill="1" applyBorder="1" applyProtection="1">
      <protection hidden="1"/>
    </xf>
    <xf numFmtId="169" fontId="6" fillId="3" borderId="7" xfId="0" applyNumberFormat="1" applyFont="1" applyFill="1" applyBorder="1" applyProtection="1">
      <protection hidden="1"/>
    </xf>
    <xf numFmtId="0" fontId="6" fillId="3" borderId="8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0" fontId="7" fillId="3" borderId="9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168" fontId="5" fillId="3" borderId="0" xfId="0" applyNumberFormat="1" applyFont="1" applyFill="1" applyBorder="1" applyAlignment="1" applyProtection="1">
      <alignment horizontal="center"/>
      <protection hidden="1"/>
    </xf>
    <xf numFmtId="0" fontId="6" fillId="3" borderId="9" xfId="0" applyFont="1" applyFill="1" applyBorder="1" applyProtection="1">
      <protection hidden="1"/>
    </xf>
    <xf numFmtId="167" fontId="5" fillId="3" borderId="6" xfId="0" applyNumberFormat="1" applyFont="1" applyFill="1" applyBorder="1" applyProtection="1">
      <protection hidden="1"/>
    </xf>
    <xf numFmtId="165" fontId="2" fillId="4" borderId="0" xfId="0" applyNumberFormat="1" applyFont="1" applyFill="1" applyBorder="1" applyAlignment="1" applyProtection="1">
      <alignment horizontal="left"/>
      <protection locked="0"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left"/>
      <protection locked="0" hidden="1"/>
    </xf>
    <xf numFmtId="0" fontId="2" fillId="5" borderId="10" xfId="13" applyFont="1" applyFill="1" applyBorder="1" applyAlignment="1" applyProtection="1">
      <alignment horizontal="left"/>
      <protection hidden="1"/>
    </xf>
    <xf numFmtId="0" fontId="2" fillId="5" borderId="11" xfId="0" applyFont="1" applyFill="1" applyBorder="1" applyAlignment="1" applyProtection="1">
      <alignment horizontal="left"/>
      <protection hidden="1"/>
    </xf>
    <xf numFmtId="0" fontId="1" fillId="5" borderId="1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2" fillId="6" borderId="10" xfId="13" applyFont="1" applyFill="1" applyBorder="1" applyAlignment="1" applyProtection="1">
      <alignment horizontal="left"/>
      <protection hidden="1"/>
    </xf>
    <xf numFmtId="0" fontId="0" fillId="6" borderId="11" xfId="0" applyFill="1" applyBorder="1" applyAlignment="1" applyProtection="1">
      <alignment horizontal="left"/>
      <protection hidden="1"/>
    </xf>
    <xf numFmtId="0" fontId="1" fillId="6" borderId="12" xfId="0" applyFont="1" applyFill="1" applyBorder="1" applyAlignment="1" applyProtection="1">
      <alignment horizontal="left"/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0" fillId="3" borderId="13" xfId="0" applyFill="1" applyBorder="1" applyAlignment="1" applyProtection="1">
      <alignment horizontal="left"/>
      <protection hidden="1"/>
    </xf>
    <xf numFmtId="0" fontId="0" fillId="3" borderId="14" xfId="0" applyFill="1" applyBorder="1" applyAlignment="1" applyProtection="1">
      <alignment horizontal="left"/>
      <protection hidden="1"/>
    </xf>
    <xf numFmtId="164" fontId="0" fillId="3" borderId="5" xfId="0" applyNumberFormat="1" applyFill="1" applyBorder="1" applyAlignment="1" applyProtection="1">
      <protection hidden="1"/>
    </xf>
    <xf numFmtId="0" fontId="0" fillId="3" borderId="15" xfId="0" applyFill="1" applyBorder="1" applyAlignment="1" applyProtection="1">
      <alignment horizontal="left"/>
      <protection hidden="1"/>
    </xf>
    <xf numFmtId="0" fontId="0" fillId="3" borderId="0" xfId="0" applyFill="1" applyBorder="1" applyProtection="1"/>
    <xf numFmtId="2" fontId="0" fillId="3" borderId="0" xfId="0" applyNumberFormat="1" applyFill="1" applyBorder="1" applyAlignment="1" applyProtection="1">
      <alignment horizontal="right"/>
      <protection hidden="1"/>
    </xf>
    <xf numFmtId="2" fontId="1" fillId="3" borderId="0" xfId="0" applyNumberFormat="1" applyFont="1" applyFill="1" applyProtection="1">
      <protection hidden="1"/>
    </xf>
    <xf numFmtId="4" fontId="1" fillId="3" borderId="0" xfId="0" applyNumberFormat="1" applyFont="1" applyFill="1" applyProtection="1">
      <protection hidden="1"/>
    </xf>
    <xf numFmtId="3" fontId="3" fillId="7" borderId="0" xfId="9" applyNumberFormat="1" applyFill="1" applyAlignment="1" applyProtection="1">
      <protection hidden="1"/>
    </xf>
    <xf numFmtId="0" fontId="0" fillId="7" borderId="0" xfId="0" applyFill="1" applyProtection="1">
      <protection hidden="1"/>
    </xf>
    <xf numFmtId="0" fontId="1" fillId="7" borderId="0" xfId="0" applyFont="1" applyFill="1" applyProtection="1">
      <protection hidden="1"/>
    </xf>
    <xf numFmtId="3" fontId="1" fillId="7" borderId="0" xfId="0" applyNumberFormat="1" applyFont="1" applyFill="1" applyProtection="1">
      <protection hidden="1"/>
    </xf>
    <xf numFmtId="0" fontId="3" fillId="7" borderId="0" xfId="9" applyFill="1" applyAlignment="1" applyProtection="1"/>
    <xf numFmtId="0" fontId="0" fillId="7" borderId="0" xfId="0" applyFill="1"/>
    <xf numFmtId="0" fontId="2" fillId="8" borderId="2" xfId="0" applyFont="1" applyFill="1" applyBorder="1" applyAlignment="1" applyProtection="1">
      <alignment horizontal="left"/>
      <protection hidden="1"/>
    </xf>
    <xf numFmtId="178" fontId="0" fillId="4" borderId="0" xfId="0" applyNumberFormat="1" applyFill="1" applyBorder="1" applyAlignment="1" applyProtection="1">
      <alignment horizontal="right"/>
      <protection locked="0" hidden="1"/>
    </xf>
    <xf numFmtId="178" fontId="0" fillId="8" borderId="3" xfId="0" applyNumberFormat="1" applyFill="1" applyBorder="1" applyAlignment="1" applyProtection="1">
      <alignment horizontal="right"/>
      <protection hidden="1"/>
    </xf>
    <xf numFmtId="178" fontId="1" fillId="9" borderId="0" xfId="13" applyNumberFormat="1" applyFill="1" applyBorder="1" applyAlignment="1" applyProtection="1">
      <alignment horizontal="right"/>
      <protection locked="0" hidden="1"/>
    </xf>
    <xf numFmtId="178" fontId="0" fillId="4" borderId="0" xfId="0" applyNumberFormat="1" applyFill="1" applyBorder="1" applyAlignment="1" applyProtection="1">
      <alignment horizontal="right"/>
      <protection hidden="1"/>
    </xf>
    <xf numFmtId="178" fontId="0" fillId="10" borderId="4" xfId="0" applyNumberFormat="1" applyFill="1" applyBorder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hidden="1"/>
    </xf>
    <xf numFmtId="178" fontId="0" fillId="2" borderId="4" xfId="0" applyNumberFormat="1" applyFill="1" applyBorder="1" applyAlignment="1" applyProtection="1">
      <alignment horizontal="right"/>
      <protection hidden="1"/>
    </xf>
    <xf numFmtId="178" fontId="0" fillId="5" borderId="12" xfId="0" applyNumberFormat="1" applyFill="1" applyBorder="1" applyAlignment="1" applyProtection="1">
      <alignment horizontal="right"/>
      <protection hidden="1"/>
    </xf>
    <xf numFmtId="178" fontId="0" fillId="11" borderId="16" xfId="0" applyNumberFormat="1" applyFill="1" applyBorder="1" applyAlignment="1" applyProtection="1">
      <alignment horizontal="right"/>
      <protection hidden="1"/>
    </xf>
    <xf numFmtId="178" fontId="0" fillId="6" borderId="12" xfId="0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DAC.xlsx" TargetMode="External"/><Relationship Id="rId2" Type="http://schemas.openxmlformats.org/officeDocument/2006/relationships/hyperlink" Target="VBIWAK.xlsx" TargetMode="External"/><Relationship Id="rId1" Type="http://schemas.openxmlformats.org/officeDocument/2006/relationships/hyperlink" Target="VBI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98"/>
  <sheetViews>
    <sheetView tabSelected="1" zoomScaleNormal="100" workbookViewId="0">
      <selection activeCell="B3" sqref="B3"/>
    </sheetView>
  </sheetViews>
  <sheetFormatPr defaultRowHeight="12.75" x14ac:dyDescent="0.2"/>
  <cols>
    <col min="1" max="1" width="25.28515625" style="5" customWidth="1"/>
    <col min="2" max="2" width="17.140625" style="5" customWidth="1"/>
    <col min="3" max="3" width="19.5703125" style="5" bestFit="1" customWidth="1"/>
    <col min="4" max="4" width="17.5703125" style="5" customWidth="1"/>
    <col min="5" max="5" width="16.7109375" style="5" customWidth="1"/>
    <col min="6" max="6" width="12.28515625" style="5" customWidth="1"/>
    <col min="7" max="7" width="15.85546875" style="5" bestFit="1" customWidth="1"/>
    <col min="8" max="16" width="9.140625" style="5"/>
    <col min="17" max="17" width="12.140625" style="5" bestFit="1" customWidth="1"/>
    <col min="18" max="16384" width="9.140625" style="5"/>
  </cols>
  <sheetData>
    <row r="1" spans="1:7" ht="13.5" thickTop="1" x14ac:dyDescent="0.2">
      <c r="A1" s="76" t="s">
        <v>0</v>
      </c>
      <c r="B1" s="76"/>
      <c r="C1" s="2"/>
      <c r="D1" s="2"/>
      <c r="E1" s="3"/>
      <c r="F1" s="4"/>
      <c r="G1" s="4"/>
    </row>
    <row r="2" spans="1:7" x14ac:dyDescent="0.2">
      <c r="A2" s="6"/>
      <c r="B2" s="6"/>
      <c r="C2" s="6"/>
      <c r="D2" s="6"/>
      <c r="E2" s="8"/>
      <c r="F2" s="7"/>
      <c r="G2" s="7"/>
    </row>
    <row r="3" spans="1:7" x14ac:dyDescent="0.2">
      <c r="A3" s="6" t="s">
        <v>1</v>
      </c>
      <c r="B3" s="50"/>
      <c r="C3" s="51"/>
      <c r="D3" s="6"/>
      <c r="E3" s="7"/>
      <c r="F3" s="7"/>
      <c r="G3" s="8"/>
    </row>
    <row r="4" spans="1:7" x14ac:dyDescent="0.2">
      <c r="A4" s="6" t="s">
        <v>2</v>
      </c>
      <c r="B4" s="1"/>
      <c r="C4" s="52"/>
      <c r="F4" s="7"/>
    </row>
    <row r="5" spans="1:7" x14ac:dyDescent="0.2">
      <c r="A5" s="10" t="s">
        <v>3</v>
      </c>
      <c r="B5" s="77">
        <v>0</v>
      </c>
      <c r="C5" s="9"/>
      <c r="D5" s="7"/>
      <c r="E5" s="11"/>
      <c r="F5" s="7"/>
    </row>
    <row r="6" spans="1:7" x14ac:dyDescent="0.2">
      <c r="A6" s="10" t="s">
        <v>4</v>
      </c>
      <c r="B6" s="77"/>
      <c r="C6" s="9"/>
      <c r="D6" s="7"/>
      <c r="E6" s="11"/>
      <c r="F6" s="7"/>
    </row>
    <row r="7" spans="1:7" x14ac:dyDescent="0.2">
      <c r="A7" s="12" t="s">
        <v>5</v>
      </c>
      <c r="B7" s="78">
        <f>SUM(B5:B6)</f>
        <v>0</v>
      </c>
      <c r="C7" s="9"/>
      <c r="D7" s="7"/>
      <c r="E7" s="11"/>
      <c r="F7" s="7"/>
    </row>
    <row r="8" spans="1:7" x14ac:dyDescent="0.2">
      <c r="A8" s="13" t="s">
        <v>6</v>
      </c>
      <c r="B8" s="79"/>
      <c r="C8" s="9"/>
      <c r="D8" s="7"/>
      <c r="E8" s="11"/>
      <c r="F8" s="7"/>
    </row>
    <row r="9" spans="1:7" x14ac:dyDescent="0.2">
      <c r="A9" s="18" t="s">
        <v>7</v>
      </c>
      <c r="B9" s="9"/>
      <c r="C9" s="1" t="s">
        <v>12</v>
      </c>
      <c r="D9" s="35"/>
      <c r="E9" s="66"/>
      <c r="F9" s="7"/>
    </row>
    <row r="10" spans="1:7" x14ac:dyDescent="0.2">
      <c r="A10" s="18" t="s">
        <v>9</v>
      </c>
      <c r="B10" s="9"/>
      <c r="C10" s="1" t="s">
        <v>10</v>
      </c>
      <c r="D10" s="10"/>
      <c r="E10" s="11"/>
      <c r="F10" s="7"/>
    </row>
    <row r="11" spans="1:7" x14ac:dyDescent="0.2">
      <c r="A11" s="18" t="s">
        <v>11</v>
      </c>
      <c r="B11" s="9"/>
      <c r="C11" s="1" t="s">
        <v>12</v>
      </c>
      <c r="F11" s="7"/>
      <c r="G11" s="11"/>
    </row>
    <row r="12" spans="1:7" x14ac:dyDescent="0.2">
      <c r="A12" s="13" t="s">
        <v>13</v>
      </c>
      <c r="B12" s="14"/>
      <c r="C12" s="53" t="s">
        <v>12</v>
      </c>
      <c r="D12" s="9"/>
      <c r="E12" s="10"/>
      <c r="F12" s="7"/>
      <c r="G12" s="11"/>
    </row>
    <row r="13" spans="1:7" ht="13.5" thickBot="1" x14ac:dyDescent="0.25">
      <c r="A13" s="15" t="s">
        <v>14</v>
      </c>
      <c r="B13" s="6"/>
      <c r="C13" s="6"/>
      <c r="F13" s="7"/>
      <c r="G13" s="7"/>
    </row>
    <row r="14" spans="1:7" ht="14.25" thickTop="1" thickBot="1" x14ac:dyDescent="0.25">
      <c r="A14" s="54" t="s">
        <v>15</v>
      </c>
      <c r="B14" s="55"/>
      <c r="C14" s="6"/>
      <c r="D14" s="6"/>
      <c r="E14" s="7"/>
      <c r="F14" s="7"/>
      <c r="G14" s="7"/>
    </row>
    <row r="15" spans="1:7" ht="14.25" thickTop="1" thickBot="1" x14ac:dyDescent="0.25">
      <c r="A15" s="6"/>
      <c r="B15" s="6"/>
      <c r="C15" s="6"/>
      <c r="D15" s="6"/>
      <c r="E15" s="7"/>
      <c r="F15" s="7"/>
      <c r="G15" s="7"/>
    </row>
    <row r="16" spans="1:7" ht="14.25" thickTop="1" thickBot="1" x14ac:dyDescent="0.25">
      <c r="A16" s="16" t="s">
        <v>16</v>
      </c>
      <c r="B16" s="6"/>
      <c r="C16" s="6"/>
      <c r="D16" s="17"/>
      <c r="E16" s="81">
        <f>IF(AND(C9="oui",C12="oui"),F102-250,F102)</f>
        <v>0</v>
      </c>
      <c r="F16" s="17"/>
    </row>
    <row r="17" spans="1:7" ht="13.5" thickTop="1" x14ac:dyDescent="0.2">
      <c r="A17" s="18" t="s">
        <v>17</v>
      </c>
      <c r="B17" s="9"/>
      <c r="C17" s="9"/>
      <c r="D17" s="80">
        <f>F64</f>
        <v>0</v>
      </c>
      <c r="E17" s="82"/>
      <c r="F17" s="10"/>
      <c r="G17" s="11"/>
    </row>
    <row r="18" spans="1:7" x14ac:dyDescent="0.2">
      <c r="A18" s="18" t="s">
        <v>18</v>
      </c>
      <c r="B18" s="9"/>
      <c r="C18" s="9"/>
      <c r="D18" s="77">
        <v>0</v>
      </c>
      <c r="E18" s="82"/>
      <c r="F18" s="7"/>
      <c r="G18" s="7"/>
    </row>
    <row r="19" spans="1:7" x14ac:dyDescent="0.2">
      <c r="A19" s="18" t="s">
        <v>19</v>
      </c>
      <c r="B19" s="57">
        <v>0</v>
      </c>
      <c r="C19" s="9"/>
      <c r="D19" s="80">
        <f>B19*30</f>
        <v>0</v>
      </c>
      <c r="E19" s="82"/>
      <c r="F19" s="7"/>
      <c r="G19" s="7"/>
    </row>
    <row r="20" spans="1:7" x14ac:dyDescent="0.2">
      <c r="A20" s="18" t="s">
        <v>20</v>
      </c>
      <c r="B20" s="9"/>
      <c r="C20" s="9"/>
      <c r="D20" s="77">
        <v>770</v>
      </c>
      <c r="E20" s="82"/>
      <c r="F20" s="7"/>
      <c r="G20" s="7"/>
    </row>
    <row r="21" spans="1:7" x14ac:dyDescent="0.2">
      <c r="A21" s="61" t="s">
        <v>25</v>
      </c>
      <c r="B21" s="9"/>
      <c r="C21" s="9"/>
      <c r="D21" s="77">
        <v>0</v>
      </c>
      <c r="E21" s="82"/>
      <c r="F21" s="7"/>
      <c r="G21" s="7"/>
    </row>
    <row r="22" spans="1:7" x14ac:dyDescent="0.2">
      <c r="A22" s="61" t="s">
        <v>74</v>
      </c>
      <c r="B22" s="9"/>
      <c r="C22" s="9"/>
      <c r="D22" s="77">
        <v>0</v>
      </c>
      <c r="E22" s="82"/>
      <c r="F22" s="7"/>
      <c r="G22" s="7"/>
    </row>
    <row r="23" spans="1:7" x14ac:dyDescent="0.2">
      <c r="A23" s="18" t="s">
        <v>28</v>
      </c>
      <c r="B23" s="9"/>
      <c r="C23" s="9"/>
      <c r="D23" s="77">
        <v>0</v>
      </c>
      <c r="E23" s="82"/>
      <c r="F23" s="7"/>
      <c r="G23" s="7"/>
    </row>
    <row r="24" spans="1:7" ht="13.5" thickBot="1" x14ac:dyDescent="0.25">
      <c r="A24" s="18"/>
      <c r="B24" s="9"/>
      <c r="C24" s="9"/>
      <c r="D24" s="9"/>
      <c r="E24" s="82"/>
      <c r="F24" s="7"/>
      <c r="G24" s="7"/>
    </row>
    <row r="25" spans="1:7" ht="14.25" thickTop="1" thickBot="1" x14ac:dyDescent="0.25">
      <c r="A25" s="20" t="s">
        <v>21</v>
      </c>
      <c r="B25" s="9"/>
      <c r="C25" s="9"/>
      <c r="D25" s="17"/>
      <c r="E25" s="81">
        <f>SUM(D17:D23)</f>
        <v>770</v>
      </c>
      <c r="F25" s="7"/>
      <c r="G25" s="7"/>
    </row>
    <row r="26" spans="1:7" ht="14.25" thickTop="1" thickBot="1" x14ac:dyDescent="0.25">
      <c r="A26" s="17"/>
      <c r="B26" s="9"/>
      <c r="C26" s="9"/>
      <c r="D26" s="21" t="s">
        <v>22</v>
      </c>
      <c r="E26" s="83">
        <f>(E16+D20+D21+D23)*21%</f>
        <v>161.69999999999999</v>
      </c>
      <c r="F26" s="7"/>
      <c r="G26" s="7"/>
    </row>
    <row r="27" spans="1:7" ht="14.25" thickTop="1" thickBot="1" x14ac:dyDescent="0.25">
      <c r="A27" s="22"/>
      <c r="B27" s="9"/>
      <c r="C27" s="9"/>
      <c r="D27" s="23"/>
      <c r="E27" s="82"/>
      <c r="F27" s="7"/>
      <c r="G27" s="7"/>
    </row>
    <row r="28" spans="1:7" ht="14.25" thickTop="1" thickBot="1" x14ac:dyDescent="0.25">
      <c r="A28" s="56" t="s">
        <v>23</v>
      </c>
      <c r="B28" s="25"/>
      <c r="C28" s="9"/>
      <c r="D28" s="26"/>
      <c r="E28" s="84">
        <f>SUM(E16:E26)</f>
        <v>931.7</v>
      </c>
      <c r="F28" s="7"/>
      <c r="G28" s="7"/>
    </row>
    <row r="29" spans="1:7" ht="14.25" thickTop="1" thickBot="1" x14ac:dyDescent="0.25">
      <c r="A29" s="18"/>
      <c r="B29" s="9"/>
      <c r="C29" s="9"/>
      <c r="D29" s="26"/>
      <c r="E29" s="27"/>
      <c r="F29" s="7"/>
      <c r="G29" s="7"/>
    </row>
    <row r="30" spans="1:7" ht="14.25" thickTop="1" thickBot="1" x14ac:dyDescent="0.25">
      <c r="A30" s="58" t="s">
        <v>24</v>
      </c>
      <c r="B30" s="59"/>
      <c r="C30" s="9"/>
      <c r="D30" s="19"/>
      <c r="E30" s="7"/>
      <c r="F30" s="7"/>
      <c r="G30" s="7"/>
    </row>
    <row r="31" spans="1:7" ht="13.5" thickTop="1" x14ac:dyDescent="0.2">
      <c r="A31" s="18"/>
      <c r="B31" s="9"/>
      <c r="C31" s="9"/>
      <c r="D31" s="19"/>
      <c r="E31" s="7"/>
      <c r="F31" s="7"/>
      <c r="G31" s="7"/>
    </row>
    <row r="32" spans="1:7" x14ac:dyDescent="0.2">
      <c r="A32" s="18" t="s">
        <v>26</v>
      </c>
      <c r="B32" s="9"/>
      <c r="C32" s="9"/>
      <c r="D32" s="77">
        <v>0</v>
      </c>
      <c r="E32" s="7"/>
      <c r="F32" s="7"/>
      <c r="G32" s="7"/>
    </row>
    <row r="33" spans="1:23" x14ac:dyDescent="0.2">
      <c r="A33" s="18" t="s">
        <v>27</v>
      </c>
      <c r="B33" s="9"/>
      <c r="C33" s="9"/>
      <c r="D33" s="77">
        <v>0</v>
      </c>
      <c r="E33" s="7"/>
      <c r="F33" s="7"/>
      <c r="G33" s="7"/>
    </row>
    <row r="34" spans="1:23" ht="13.5" thickBot="1" x14ac:dyDescent="0.25">
      <c r="B34" s="9"/>
      <c r="C34" s="9"/>
      <c r="E34" s="7"/>
      <c r="F34" s="7"/>
      <c r="G34" s="7"/>
    </row>
    <row r="35" spans="1:23" ht="14.25" thickTop="1" thickBot="1" x14ac:dyDescent="0.25">
      <c r="A35" s="20" t="s">
        <v>29</v>
      </c>
      <c r="B35" s="9"/>
      <c r="C35" s="9"/>
      <c r="D35" s="65"/>
      <c r="E35" s="85">
        <f>SUM(D32:D33)</f>
        <v>0</v>
      </c>
      <c r="F35" s="7"/>
      <c r="G35" s="11"/>
    </row>
    <row r="36" spans="1:23" ht="14.25" thickTop="1" thickBot="1" x14ac:dyDescent="0.25">
      <c r="A36" s="62"/>
      <c r="B36" s="9"/>
      <c r="C36" s="9"/>
      <c r="D36" s="21" t="s">
        <v>22</v>
      </c>
      <c r="E36" s="83">
        <f>D32*21%</f>
        <v>0</v>
      </c>
      <c r="F36" s="7"/>
      <c r="G36" s="11"/>
    </row>
    <row r="37" spans="1:23" ht="14.25" thickTop="1" thickBot="1" x14ac:dyDescent="0.25">
      <c r="A37" s="9"/>
      <c r="B37" s="9"/>
      <c r="C37" s="9"/>
      <c r="D37" s="23"/>
      <c r="E37" s="82"/>
      <c r="F37" s="7"/>
      <c r="G37" s="11"/>
    </row>
    <row r="38" spans="1:23" ht="14.25" thickTop="1" thickBot="1" x14ac:dyDescent="0.25">
      <c r="A38" s="60" t="s">
        <v>30</v>
      </c>
      <c r="B38" s="25"/>
      <c r="C38" s="9"/>
      <c r="D38" s="63"/>
      <c r="E38" s="86">
        <f>SUM(E35:E36)</f>
        <v>0</v>
      </c>
      <c r="F38" s="64"/>
      <c r="G38" s="11"/>
    </row>
    <row r="39" spans="1:23" ht="13.5" thickTop="1" x14ac:dyDescent="0.2">
      <c r="A39" s="17"/>
      <c r="B39" s="17"/>
      <c r="C39" s="17"/>
      <c r="D39" s="17"/>
      <c r="E39" s="17"/>
      <c r="F39" s="17"/>
      <c r="G39" s="17"/>
    </row>
    <row r="40" spans="1:23" x14ac:dyDescent="0.2">
      <c r="A40" s="17"/>
      <c r="B40" s="17"/>
      <c r="C40" s="17"/>
      <c r="D40" s="26"/>
      <c r="E40" s="17"/>
      <c r="F40" s="17"/>
    </row>
    <row r="41" spans="1:23" x14ac:dyDescent="0.2">
      <c r="A41" s="17"/>
      <c r="B41" s="17"/>
      <c r="C41" s="70" t="s">
        <v>33</v>
      </c>
      <c r="D41" s="70" t="s">
        <v>34</v>
      </c>
      <c r="E41" s="17"/>
      <c r="F41" s="27"/>
      <c r="G41" s="17"/>
    </row>
    <row r="42" spans="1:23" x14ac:dyDescent="0.2">
      <c r="A42" s="17"/>
      <c r="B42" s="17"/>
      <c r="C42" s="71"/>
      <c r="D42" s="72"/>
      <c r="E42" s="17"/>
      <c r="F42" s="26"/>
      <c r="G42" s="24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</row>
    <row r="43" spans="1:23" x14ac:dyDescent="0.2">
      <c r="A43" s="17"/>
      <c r="B43" s="29"/>
      <c r="C43" s="70" t="s">
        <v>31</v>
      </c>
      <c r="D43" s="70" t="s">
        <v>32</v>
      </c>
      <c r="E43" s="17"/>
      <c r="F43" s="30"/>
      <c r="G43" s="29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</row>
    <row r="44" spans="1:23" x14ac:dyDescent="0.2">
      <c r="A44" s="17"/>
      <c r="B44" s="29"/>
      <c r="C44" s="73"/>
      <c r="D44" s="73"/>
      <c r="E44" s="29"/>
      <c r="F44" s="29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</row>
    <row r="45" spans="1:23" x14ac:dyDescent="0.2">
      <c r="A45" s="17"/>
      <c r="B45" s="29"/>
      <c r="C45" s="74" t="s">
        <v>73</v>
      </c>
      <c r="D45" s="75"/>
      <c r="E45" s="29"/>
      <c r="F45" s="29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</row>
    <row r="46" spans="1:23" x14ac:dyDescent="0.2">
      <c r="A46" s="17"/>
      <c r="B46" s="29"/>
      <c r="C46" s="29"/>
      <c r="D46" s="29"/>
      <c r="E46" s="29"/>
      <c r="F46" s="29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</row>
    <row r="47" spans="1:23" hidden="1" x14ac:dyDescent="0.2">
      <c r="A47" s="17"/>
      <c r="B47" s="29"/>
      <c r="C47" s="29"/>
      <c r="D47" s="29"/>
      <c r="E47" s="29"/>
      <c r="F47" s="29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</row>
    <row r="48" spans="1:23" hidden="1" x14ac:dyDescent="0.2">
      <c r="A48" s="17"/>
      <c r="B48" s="29"/>
      <c r="C48" s="29"/>
      <c r="D48" s="29"/>
      <c r="E48" s="29"/>
      <c r="F48" s="29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</row>
    <row r="49" spans="1:23" hidden="1" x14ac:dyDescent="0.2">
      <c r="A49" s="17"/>
      <c r="B49" s="29"/>
      <c r="C49" s="29"/>
      <c r="D49" s="29"/>
      <c r="E49" s="29"/>
      <c r="F49" s="29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</row>
    <row r="50" spans="1:23" hidden="1" x14ac:dyDescent="0.2">
      <c r="A50" s="17"/>
      <c r="B50" s="29"/>
      <c r="C50" s="29"/>
      <c r="D50" s="29"/>
      <c r="E50" s="29"/>
      <c r="F50" s="29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</row>
    <row r="51" spans="1:23" hidden="1" x14ac:dyDescent="0.2">
      <c r="A51" s="17"/>
      <c r="B51" s="29"/>
      <c r="C51" s="29"/>
      <c r="D51" s="29"/>
      <c r="E51" s="29"/>
      <c r="F51" s="29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</row>
    <row r="52" spans="1:23" hidden="1" x14ac:dyDescent="0.2">
      <c r="A52" s="26" t="s">
        <v>10</v>
      </c>
      <c r="B52" s="29"/>
      <c r="C52" s="29" t="s">
        <v>8</v>
      </c>
      <c r="D52" s="29" t="s">
        <v>8</v>
      </c>
      <c r="E52" s="29" t="s">
        <v>8</v>
      </c>
      <c r="F52" s="29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spans="1:23" ht="15.75" hidden="1" x14ac:dyDescent="0.25">
      <c r="A53" s="31" t="s">
        <v>35</v>
      </c>
      <c r="B53" s="31"/>
      <c r="C53" s="29" t="s">
        <v>12</v>
      </c>
      <c r="D53" s="29" t="s">
        <v>12</v>
      </c>
      <c r="E53" s="29" t="s">
        <v>12</v>
      </c>
      <c r="F53" s="29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</row>
    <row r="54" spans="1:23" ht="15.75" hidden="1" x14ac:dyDescent="0.25">
      <c r="A54" s="31" t="s">
        <v>36</v>
      </c>
      <c r="B54" s="31"/>
      <c r="C54" s="29"/>
      <c r="D54" s="29"/>
      <c r="E54" s="29"/>
      <c r="F54" s="29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</row>
    <row r="55" spans="1:23" ht="15.75" hidden="1" x14ac:dyDescent="0.25">
      <c r="A55" s="31" t="s">
        <v>37</v>
      </c>
      <c r="B55" s="31"/>
      <c r="C55" s="67">
        <f>B7*12.5/100</f>
        <v>0</v>
      </c>
      <c r="D55" s="68"/>
      <c r="E55" s="68"/>
      <c r="F55" s="6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</row>
    <row r="56" spans="1:23" ht="15.75" hidden="1" x14ac:dyDescent="0.25">
      <c r="A56" s="31" t="s">
        <v>38</v>
      </c>
      <c r="B56" s="31"/>
      <c r="C56" s="68">
        <f>B7*10%</f>
        <v>0</v>
      </c>
      <c r="D56" s="68"/>
      <c r="E56" s="68"/>
      <c r="F56" s="6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</row>
    <row r="57" spans="1:23" ht="15.75" hidden="1" x14ac:dyDescent="0.25">
      <c r="A57" s="31" t="s">
        <v>39</v>
      </c>
      <c r="B57" s="31"/>
      <c r="C57" s="69">
        <f>IF(B7&gt;150000,9000+(B7-150000)*12.5%,B7*6%)</f>
        <v>0</v>
      </c>
      <c r="D57" s="69">
        <f>IF(B7&gt;160000,9600+(B7-160000)*12.5%,B7*6%)</f>
        <v>0</v>
      </c>
      <c r="E57" s="68"/>
      <c r="F57" s="68">
        <f>IF(AND(C9="oui",C10="P.A.",C11="oui"),C58,0)</f>
        <v>0</v>
      </c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</row>
    <row r="58" spans="1:23" ht="15.75" hidden="1" x14ac:dyDescent="0.25">
      <c r="A58" s="31" t="s">
        <v>40</v>
      </c>
      <c r="B58" s="31"/>
      <c r="C58" s="69">
        <f>IF(B7&gt;150000,7500+(B7-150000)*10%,B7*5%)</f>
        <v>0</v>
      </c>
      <c r="D58" s="69">
        <f>IF(B7&gt;160000,8000+(B7-160000)*10%,B7*5%)</f>
        <v>0</v>
      </c>
      <c r="E58" s="68"/>
      <c r="F58" s="68">
        <f>IF(AND(C9="oui",C10="P.A.",C11="non"),C57,0)</f>
        <v>0</v>
      </c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</row>
    <row r="59" spans="1:23" ht="15.75" hidden="1" x14ac:dyDescent="0.25">
      <c r="A59" s="31" t="s">
        <v>41</v>
      </c>
      <c r="B59" s="31"/>
      <c r="C59" s="68"/>
      <c r="D59" s="68"/>
      <c r="E59" s="68"/>
      <c r="F59" s="68">
        <f>IF(AND(C9="non",C11="oui"),C56,0)</f>
        <v>0</v>
      </c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</row>
    <row r="60" spans="1:23" ht="15.75" hidden="1" x14ac:dyDescent="0.25">
      <c r="A60" s="31" t="s">
        <v>42</v>
      </c>
      <c r="B60" s="31"/>
      <c r="C60" s="68"/>
      <c r="D60" s="68"/>
      <c r="E60" s="68"/>
      <c r="F60" s="68">
        <f>IF(AND(C9="non",C11="non"),C55,0)</f>
        <v>0</v>
      </c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</row>
    <row r="61" spans="1:23" ht="15.75" hidden="1" x14ac:dyDescent="0.25">
      <c r="A61" s="31" t="s">
        <v>43</v>
      </c>
      <c r="B61" s="31"/>
      <c r="C61" s="68"/>
      <c r="D61" s="68"/>
      <c r="E61" s="68"/>
      <c r="F61" s="68">
        <f>IF(AND(C9="oui",C10&lt;&gt;"P.A.",C11="oui"),D58,0)</f>
        <v>0</v>
      </c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</row>
    <row r="62" spans="1:23" ht="15.75" hidden="1" x14ac:dyDescent="0.25">
      <c r="A62" s="31" t="s">
        <v>75</v>
      </c>
      <c r="B62" s="31"/>
      <c r="C62" s="68"/>
      <c r="D62" s="68"/>
      <c r="E62" s="68"/>
      <c r="F62" s="68">
        <f>IF(AND(C9="oui",C10&lt;&gt;"P.A.",C11="non"),D57,0)</f>
        <v>0</v>
      </c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</row>
    <row r="63" spans="1:23" ht="15.75" hidden="1" x14ac:dyDescent="0.25">
      <c r="A63" s="31" t="s">
        <v>44</v>
      </c>
      <c r="B63" s="31"/>
      <c r="C63" s="29"/>
      <c r="D63" s="29"/>
      <c r="E63" s="29"/>
      <c r="F63" s="29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</row>
    <row r="64" spans="1:23" ht="15.75" hidden="1" x14ac:dyDescent="0.25">
      <c r="A64" s="31" t="s">
        <v>45</v>
      </c>
      <c r="B64" s="31"/>
      <c r="C64" s="29"/>
      <c r="D64" s="29"/>
      <c r="E64" s="29"/>
      <c r="F64" s="29">
        <f>SUM(F57:F63)</f>
        <v>0</v>
      </c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</row>
    <row r="65" spans="1:23" ht="15.75" hidden="1" x14ac:dyDescent="0.25">
      <c r="A65" s="31" t="s">
        <v>46</v>
      </c>
      <c r="B65" s="31"/>
      <c r="C65" s="29"/>
      <c r="D65" s="29"/>
      <c r="E65" s="29"/>
      <c r="F65" s="29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</row>
    <row r="66" spans="1:23" ht="15.75" hidden="1" x14ac:dyDescent="0.25">
      <c r="A66" s="31" t="s">
        <v>76</v>
      </c>
      <c r="B66" s="31"/>
      <c r="C66" s="29"/>
      <c r="D66" s="29"/>
      <c r="E66" s="29"/>
      <c r="F66" s="29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</row>
    <row r="67" spans="1:23" ht="15.75" hidden="1" x14ac:dyDescent="0.25">
      <c r="A67" s="31" t="s">
        <v>47</v>
      </c>
      <c r="B67" s="31"/>
      <c r="C67" s="29"/>
      <c r="D67" s="29"/>
      <c r="E67" s="29"/>
      <c r="F67" s="29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</row>
    <row r="68" spans="1:23" ht="15.75" hidden="1" x14ac:dyDescent="0.25">
      <c r="A68" s="31" t="s">
        <v>48</v>
      </c>
      <c r="B68" s="31"/>
      <c r="C68" s="29"/>
      <c r="D68" s="29"/>
      <c r="E68" s="29"/>
      <c r="F68" s="29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</row>
    <row r="69" spans="1:23" ht="15.75" hidden="1" x14ac:dyDescent="0.25">
      <c r="A69" s="31" t="s">
        <v>49</v>
      </c>
      <c r="B69" s="31"/>
      <c r="C69" s="29"/>
      <c r="D69" s="29"/>
      <c r="E69" s="29"/>
      <c r="F69" s="29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</row>
    <row r="70" spans="1:23" ht="15.75" hidden="1" x14ac:dyDescent="0.25">
      <c r="A70" s="31" t="s">
        <v>50</v>
      </c>
      <c r="B70" s="29"/>
      <c r="C70" s="29"/>
      <c r="D70" s="29"/>
      <c r="E70" s="29"/>
      <c r="F70" s="29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</row>
    <row r="71" spans="1:23" ht="15.75" hidden="1" x14ac:dyDescent="0.25">
      <c r="A71" s="31" t="s">
        <v>51</v>
      </c>
      <c r="B71" s="29"/>
      <c r="C71" s="29"/>
      <c r="D71" s="29"/>
      <c r="E71" s="29"/>
      <c r="F71" s="29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</row>
    <row r="72" spans="1:23" ht="15.75" hidden="1" x14ac:dyDescent="0.25">
      <c r="A72" s="31" t="s">
        <v>52</v>
      </c>
      <c r="B72" s="29"/>
      <c r="C72" s="29"/>
      <c r="D72" s="29"/>
      <c r="E72" s="29"/>
      <c r="F72" s="29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</row>
    <row r="73" spans="1:23" ht="15.75" hidden="1" x14ac:dyDescent="0.25">
      <c r="A73" s="31" t="s">
        <v>53</v>
      </c>
      <c r="B73" s="29"/>
      <c r="C73" s="29"/>
      <c r="D73" s="29"/>
      <c r="E73" s="29"/>
      <c r="F73" s="29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</row>
    <row r="74" spans="1:23" ht="15.75" hidden="1" x14ac:dyDescent="0.25">
      <c r="A74" s="31" t="s">
        <v>54</v>
      </c>
      <c r="B74" s="29"/>
      <c r="C74" s="29"/>
      <c r="D74" s="29"/>
      <c r="E74" s="29"/>
      <c r="F74" s="29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</row>
    <row r="75" spans="1:23" ht="15.75" hidden="1" x14ac:dyDescent="0.25">
      <c r="A75" s="31" t="s">
        <v>55</v>
      </c>
      <c r="B75" s="29"/>
      <c r="C75" s="29"/>
      <c r="D75" s="29"/>
      <c r="E75" s="29"/>
      <c r="F75" s="29"/>
      <c r="G75" s="28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28"/>
      <c r="V75" s="28"/>
      <c r="W75" s="28"/>
    </row>
    <row r="76" spans="1:23" ht="15.75" hidden="1" x14ac:dyDescent="0.25">
      <c r="A76" s="31" t="s">
        <v>56</v>
      </c>
      <c r="B76" s="29"/>
      <c r="C76" s="29"/>
      <c r="D76" s="29"/>
      <c r="E76" s="29"/>
      <c r="F76" s="29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28"/>
      <c r="V76" s="28"/>
      <c r="W76" s="28"/>
    </row>
    <row r="77" spans="1:23" ht="15.75" hidden="1" x14ac:dyDescent="0.25">
      <c r="A77" s="31" t="s">
        <v>57</v>
      </c>
      <c r="B77" s="19"/>
      <c r="C77" s="29"/>
      <c r="D77" s="29"/>
      <c r="E77" s="29"/>
      <c r="F77" s="29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28"/>
      <c r="V77" s="28"/>
      <c r="W77" s="28"/>
    </row>
    <row r="78" spans="1:23" ht="15.75" hidden="1" x14ac:dyDescent="0.25">
      <c r="A78" s="31" t="s">
        <v>58</v>
      </c>
      <c r="B78" s="19"/>
      <c r="C78" s="29"/>
      <c r="D78" s="29"/>
      <c r="E78" s="29"/>
      <c r="F78" s="29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28"/>
      <c r="V78" s="28"/>
      <c r="W78" s="28"/>
    </row>
    <row r="79" spans="1:23" ht="15.75" hidden="1" x14ac:dyDescent="0.25">
      <c r="A79" s="31" t="s">
        <v>59</v>
      </c>
      <c r="B79" s="29"/>
      <c r="C79" s="29"/>
      <c r="D79" s="29"/>
      <c r="E79" s="29"/>
      <c r="F79" s="29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28"/>
      <c r="V79" s="28"/>
      <c r="W79" s="28"/>
    </row>
    <row r="80" spans="1:23" ht="15.75" hidden="1" x14ac:dyDescent="0.25">
      <c r="A80" s="31" t="s">
        <v>77</v>
      </c>
      <c r="B80" s="29"/>
      <c r="C80" s="29"/>
      <c r="D80" s="29"/>
      <c r="E80" s="29"/>
      <c r="F80" s="29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28"/>
      <c r="V80" s="28"/>
      <c r="W80" s="28"/>
    </row>
    <row r="81" spans="1:39" ht="15.75" hidden="1" x14ac:dyDescent="0.25">
      <c r="A81" s="31" t="s">
        <v>78</v>
      </c>
      <c r="B81" s="29"/>
      <c r="C81" s="29"/>
      <c r="D81" s="29"/>
      <c r="E81" s="29"/>
      <c r="F81" s="29"/>
      <c r="G81" s="32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39" ht="15.75" hidden="1" x14ac:dyDescent="0.25">
      <c r="A82" s="31" t="s">
        <v>60</v>
      </c>
      <c r="B82" s="33"/>
      <c r="C82" s="29"/>
      <c r="D82" s="29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</row>
    <row r="83" spans="1:39" ht="15.75" hidden="1" x14ac:dyDescent="0.25">
      <c r="A83" s="31" t="s">
        <v>61</v>
      </c>
      <c r="B83" s="17"/>
      <c r="C83" s="17"/>
      <c r="D83" s="17"/>
      <c r="E83" s="34"/>
      <c r="F83" s="34"/>
      <c r="G83" s="34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</row>
    <row r="84" spans="1:39" ht="15.75" hidden="1" x14ac:dyDescent="0.25">
      <c r="A84" s="31" t="s">
        <v>79</v>
      </c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</row>
    <row r="85" spans="1:39" ht="15.75" hidden="1" x14ac:dyDescent="0.25">
      <c r="A85" s="31" t="s">
        <v>80</v>
      </c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</row>
    <row r="86" spans="1:39" ht="15.75" hidden="1" x14ac:dyDescent="0.25">
      <c r="A86" s="31" t="s">
        <v>62</v>
      </c>
      <c r="B86" s="17"/>
      <c r="C86" s="17" t="s">
        <v>65</v>
      </c>
      <c r="D86" s="17" t="s">
        <v>66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</row>
    <row r="87" spans="1:39" ht="15.75" hidden="1" x14ac:dyDescent="0.25">
      <c r="A87" s="31" t="s">
        <v>63</v>
      </c>
      <c r="B87" s="17"/>
      <c r="C87" s="17"/>
      <c r="D87" s="17">
        <v>525</v>
      </c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</row>
    <row r="88" spans="1:39" ht="15.75" hidden="1" x14ac:dyDescent="0.25">
      <c r="A88" s="31" t="s">
        <v>64</v>
      </c>
      <c r="B88" s="17"/>
      <c r="C88" s="17"/>
      <c r="D88" s="17">
        <v>100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</row>
    <row r="89" spans="1:39" ht="15.75" hidden="1" x14ac:dyDescent="0.25">
      <c r="A89" s="31" t="s">
        <v>67</v>
      </c>
      <c r="B89" s="17"/>
      <c r="C89" s="17"/>
      <c r="D89" s="17">
        <v>675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</row>
    <row r="90" spans="1:39" ht="15.75" hidden="1" x14ac:dyDescent="0.25">
      <c r="A90" s="31" t="s">
        <v>68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</row>
    <row r="91" spans="1:39" hidden="1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</row>
    <row r="92" spans="1:39" hidden="1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</row>
    <row r="93" spans="1:39" ht="14.25" hidden="1" x14ac:dyDescent="0.2">
      <c r="A93" s="36" t="s">
        <v>69</v>
      </c>
      <c r="B93" s="36"/>
      <c r="C93" s="36" t="s">
        <v>69</v>
      </c>
      <c r="D93" s="37" t="s">
        <v>70</v>
      </c>
      <c r="E93" s="38"/>
      <c r="F93" s="36" t="s">
        <v>71</v>
      </c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</row>
    <row r="94" spans="1:39" ht="15" hidden="1" x14ac:dyDescent="0.25">
      <c r="A94" s="39">
        <v>0</v>
      </c>
      <c r="B94" s="40"/>
      <c r="C94" s="39">
        <v>7500</v>
      </c>
      <c r="D94" s="41">
        <v>4.5600000000000002E-2</v>
      </c>
      <c r="E94" s="42"/>
      <c r="F94" s="39">
        <f>IF($B$7&lt;C94,$B$7*D94,C94*D94)</f>
        <v>0</v>
      </c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</row>
    <row r="95" spans="1:39" ht="15" hidden="1" x14ac:dyDescent="0.25">
      <c r="A95" s="39">
        <v>7500</v>
      </c>
      <c r="B95" s="40"/>
      <c r="C95" s="39">
        <v>17500</v>
      </c>
      <c r="D95" s="41">
        <v>2.8500000000000001E-2</v>
      </c>
      <c r="E95" s="42"/>
      <c r="F95" s="40" t="str">
        <f t="shared" ref="F95:F100" si="0">IF($B$7&lt;=A95," ",IF($B$7&lt;C95,($B$7-C94)*D95,(C95-A95)*D95))</f>
        <v xml:space="preserve"> </v>
      </c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</row>
    <row r="96" spans="1:39" ht="15" hidden="1" x14ac:dyDescent="0.25">
      <c r="A96" s="39">
        <v>17500</v>
      </c>
      <c r="B96" s="40"/>
      <c r="C96" s="39">
        <v>30000</v>
      </c>
      <c r="D96" s="41">
        <v>2.2800000000000001E-2</v>
      </c>
      <c r="E96" s="42"/>
      <c r="F96" s="40" t="str">
        <f t="shared" si="0"/>
        <v xml:space="preserve"> </v>
      </c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</row>
    <row r="97" spans="1:23" ht="15" hidden="1" x14ac:dyDescent="0.25">
      <c r="A97" s="39">
        <v>30000</v>
      </c>
      <c r="B97" s="40"/>
      <c r="C97" s="39">
        <v>45495</v>
      </c>
      <c r="D97" s="41">
        <v>1.7100000000000001E-2</v>
      </c>
      <c r="E97" s="42"/>
      <c r="F97" s="40" t="str">
        <f t="shared" si="0"/>
        <v xml:space="preserve"> 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</row>
    <row r="98" spans="1:23" ht="15" hidden="1" x14ac:dyDescent="0.25">
      <c r="A98" s="39">
        <v>45495</v>
      </c>
      <c r="B98" s="40"/>
      <c r="C98" s="39">
        <v>64095</v>
      </c>
      <c r="D98" s="41">
        <v>1.14E-2</v>
      </c>
      <c r="E98" s="42"/>
      <c r="F98" s="40" t="str">
        <f t="shared" si="0"/>
        <v xml:space="preserve"> </v>
      </c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</row>
    <row r="99" spans="1:23" ht="15" hidden="1" x14ac:dyDescent="0.25">
      <c r="A99" s="39">
        <v>64095</v>
      </c>
      <c r="B99" s="40"/>
      <c r="C99" s="39">
        <v>250095</v>
      </c>
      <c r="D99" s="41">
        <v>5.7000000000000002E-3</v>
      </c>
      <c r="E99" s="42"/>
      <c r="F99" s="40" t="str">
        <f t="shared" si="0"/>
        <v xml:space="preserve"> 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</row>
    <row r="100" spans="1:23" ht="15" hidden="1" x14ac:dyDescent="0.25">
      <c r="A100" s="39">
        <v>250095</v>
      </c>
      <c r="B100" s="40"/>
      <c r="C100" s="39">
        <f>$B$7</f>
        <v>0</v>
      </c>
      <c r="D100" s="41">
        <v>5.6999999999999998E-4</v>
      </c>
      <c r="E100" s="42"/>
      <c r="F100" s="40" t="str">
        <f t="shared" si="0"/>
        <v xml:space="preserve"> 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</row>
    <row r="101" spans="1:23" ht="15" hidden="1" x14ac:dyDescent="0.25">
      <c r="A101" s="43"/>
      <c r="B101" s="44"/>
      <c r="C101" s="44"/>
      <c r="D101" s="45"/>
      <c r="E101" s="46"/>
      <c r="F101" s="46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</row>
    <row r="102" spans="1:23" ht="15" hidden="1" x14ac:dyDescent="0.25">
      <c r="A102" s="36" t="s">
        <v>72</v>
      </c>
      <c r="B102" s="47"/>
      <c r="C102" s="44"/>
      <c r="D102" s="48"/>
      <c r="E102" s="46"/>
      <c r="F102" s="49">
        <f>SUM(F94:F101)</f>
        <v>0</v>
      </c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</row>
    <row r="103" spans="1:23" hidden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</row>
    <row r="104" spans="1:23" hidden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</row>
    <row r="105" spans="1:23" hidden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</row>
    <row r="106" spans="1:23" hidden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1:23" hidden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</row>
    <row r="108" spans="1:23" hidden="1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</row>
    <row r="109" spans="1:23" hidden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</row>
    <row r="110" spans="1:23" hidden="1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</row>
    <row r="111" spans="1:23" hidden="1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</row>
    <row r="112" spans="1:23" hidden="1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</row>
    <row r="113" spans="1:23" hidden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</row>
    <row r="114" spans="1:23" hidden="1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</row>
    <row r="115" spans="1:23" hidden="1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</row>
    <row r="116" spans="1:23" hidden="1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</row>
    <row r="117" spans="1:23" hidden="1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</row>
    <row r="118" spans="1:23" hidden="1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</row>
    <row r="119" spans="1:23" hidden="1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</row>
    <row r="120" spans="1:23" hidden="1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</row>
    <row r="121" spans="1:23" hidden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</row>
    <row r="122" spans="1:23" hidden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</row>
    <row r="123" spans="1:23" hidden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</row>
    <row r="124" spans="1:23" hidden="1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</row>
    <row r="125" spans="1:23" hidden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</row>
    <row r="126" spans="1:23" hidden="1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</row>
    <row r="127" spans="1:23" hidden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</row>
    <row r="128" spans="1:23" hidden="1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</row>
    <row r="129" spans="1:23" hidden="1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</row>
    <row r="130" spans="1:23" hidden="1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</row>
    <row r="131" spans="1:23" hidden="1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</row>
    <row r="132" spans="1:23" hidden="1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</row>
    <row r="133" spans="1:23" hidden="1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</row>
    <row r="134" spans="1:23" hidden="1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</row>
    <row r="135" spans="1:23" hidden="1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</row>
    <row r="136" spans="1:23" hidden="1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</row>
    <row r="137" spans="1:23" hidden="1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</row>
    <row r="138" spans="1:23" hidden="1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</row>
    <row r="139" spans="1:23" hidden="1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</row>
    <row r="140" spans="1:23" hidden="1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</row>
    <row r="141" spans="1:23" hidden="1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</row>
    <row r="142" spans="1:23" hidden="1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</row>
    <row r="143" spans="1:23" hidden="1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</row>
    <row r="144" spans="1:23" hidden="1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</row>
    <row r="145" spans="1:23" hidden="1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</row>
    <row r="146" spans="1:23" hidden="1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</row>
    <row r="147" spans="1:23" hidden="1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</row>
    <row r="148" spans="1:23" hidden="1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</row>
    <row r="149" spans="1:23" hidden="1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</row>
    <row r="150" spans="1:23" hidden="1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</row>
    <row r="151" spans="1:23" hidden="1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</row>
    <row r="152" spans="1:23" hidden="1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</row>
    <row r="153" spans="1:23" hidden="1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</row>
    <row r="154" spans="1:23" hidden="1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</row>
    <row r="155" spans="1:23" hidden="1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</row>
    <row r="156" spans="1:23" hidden="1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</row>
    <row r="157" spans="1:23" hidden="1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</row>
    <row r="158" spans="1:23" hidden="1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</row>
    <row r="159" spans="1:23" hidden="1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</row>
    <row r="160" spans="1:23" hidden="1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</row>
    <row r="161" spans="1:23" hidden="1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</row>
    <row r="162" spans="1:23" hidden="1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</row>
    <row r="163" spans="1:23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</row>
    <row r="164" spans="1:23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</row>
    <row r="165" spans="1:23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</row>
    <row r="166" spans="1:23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</row>
    <row r="167" spans="1:23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</row>
    <row r="168" spans="1:23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</row>
    <row r="169" spans="1:23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</row>
    <row r="170" spans="1:23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</row>
    <row r="171" spans="1:23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</row>
    <row r="172" spans="1:23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</row>
    <row r="173" spans="1:23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</row>
    <row r="174" spans="1:23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</row>
    <row r="175" spans="1:23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</row>
    <row r="176" spans="1:23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</row>
    <row r="177" spans="1:23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</row>
    <row r="178" spans="1:23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</row>
    <row r="179" spans="1:23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</row>
    <row r="180" spans="1:23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</row>
    <row r="181" spans="1:23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</row>
    <row r="182" spans="1:23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</row>
    <row r="183" spans="1:23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</row>
    <row r="184" spans="1:23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</row>
    <row r="185" spans="1:23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</row>
    <row r="186" spans="1:23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</row>
    <row r="187" spans="1:23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</row>
    <row r="188" spans="1:23" x14ac:dyDescent="0.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23" x14ac:dyDescent="0.2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23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23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23" x14ac:dyDescent="0.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">
      <c r="A198" s="17"/>
      <c r="B198" s="17"/>
      <c r="C198" s="17"/>
      <c r="D198" s="17"/>
      <c r="E198" s="17"/>
      <c r="F198" s="17"/>
      <c r="G198" s="17"/>
    </row>
  </sheetData>
  <sheetProtection algorithmName="SHA-512" hashValue="ctMWlP4GSOh2jopcbZFgfM7zhCeJpzGu4XF0MhAcmDiPshisf+KlWagFYKbyfvQAGHHRtPMfDsHy8Kg3nNhKhg==" saltValue="1/zYJMlesjTvBIUo5b67iA==" spinCount="100000" sheet="1" objects="1" scenarios="1"/>
  <phoneticPr fontId="0" type="noConversion"/>
  <dataValidations count="3">
    <dataValidation type="list" allowBlank="1" showInputMessage="1" showErrorMessage="1" sqref="C11:C12">
      <formula1>$D$52:$D$53</formula1>
    </dataValidation>
    <dataValidation type="list" allowBlank="1" showInputMessage="1" showErrorMessage="1" sqref="C10">
      <formula1>$A$52:$A$90</formula1>
    </dataValidation>
    <dataValidation type="list" allowBlank="1" showInputMessage="1" showErrorMessage="1" sqref="C9">
      <formula1>$C$52:$C$53</formula1>
    </dataValidation>
  </dataValidations>
  <hyperlinks>
    <hyperlink ref="D43" r:id="rId1"/>
    <hyperlink ref="C43" r:id="rId2"/>
    <hyperlink ref="C41" r:id="rId3"/>
    <hyperlink ref="D41" r:id="rId4"/>
    <hyperlink ref="C45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</vt:lpstr>
      <vt:lpstr>VBIW!_1._Zegels_Minuut_Brevet</vt:lpstr>
      <vt:lpstr>VBIW!_2._Registratie_Minuut_Brevet</vt:lpstr>
      <vt:lpstr>VBIW!_3._Registratie_aanhangsel</vt:lpstr>
      <vt:lpstr>VBIW!Aard</vt:lpstr>
      <vt:lpstr>VBIW!Afdrukbereik</vt:lpstr>
      <vt:lpstr>VBIW!Datum</vt:lpstr>
      <vt:lpstr>VBIW!KOSTENFICHE</vt:lpstr>
      <vt:lpstr>VBIW!Naam</vt:lpstr>
      <vt:lpstr>VBIW!Rep.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2014-11-25T07:38:55Z</dcterms:modified>
</cp:coreProperties>
</file>