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HL1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'HL1'!$A$1:$I$47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16" i="1" l="1"/>
  <c r="E26" i="1"/>
  <c r="E56" i="1"/>
  <c r="E63" i="1"/>
  <c r="C69" i="1"/>
  <c r="E73" i="1" s="1"/>
  <c r="E74" i="1"/>
  <c r="E75" i="1"/>
  <c r="E77" i="1"/>
  <c r="C82" i="1"/>
  <c r="E85" i="1" s="1"/>
  <c r="E86" i="1"/>
  <c r="E87" i="1"/>
  <c r="C90" i="1"/>
  <c r="E90" i="1"/>
  <c r="E84" i="1" l="1"/>
  <c r="E72" i="1"/>
  <c r="E71" i="1"/>
  <c r="E79" i="1" s="1"/>
  <c r="E28" i="1" s="1"/>
  <c r="C31" i="1" s="1"/>
  <c r="F31" i="1" s="1"/>
  <c r="E89" i="1"/>
  <c r="C77" i="1"/>
  <c r="E88" i="1"/>
  <c r="E76" i="1"/>
  <c r="E92" i="1" l="1"/>
  <c r="E18" i="1" s="1"/>
  <c r="F30" i="1"/>
  <c r="I32" i="1" s="1"/>
  <c r="C21" i="1" l="1"/>
  <c r="F21" i="1" s="1"/>
  <c r="F20" i="1"/>
  <c r="I22" i="1" s="1"/>
  <c r="I34" i="1" s="1"/>
  <c r="A36" i="1" s="1"/>
</calcChain>
</file>

<file path=xl/comments1.xml><?xml version="1.0" encoding="utf-8"?>
<comments xmlns="http://schemas.openxmlformats.org/spreadsheetml/2006/main">
  <authors>
    <author>admin</author>
  </authors>
  <commentList>
    <comment ref="E25" authorId="0" shapeId="0">
      <text>
        <r>
          <rPr>
            <b/>
            <sz val="9"/>
            <color indexed="81"/>
            <rFont val="Tahoma"/>
            <family val="2"/>
          </rPr>
          <t>Article 103
§ 1er. Chaque mainlevée totale ou partielle d'une inscription hypothécaire prise en Belgique, donnée par un acte visé à l'article 19, 1°, est soumise à un droit fixe spécifique de 75 euros.
§ 2. Par dérogation au paragraphe 1er, ne donnent lieu qu'à une seule fois la perception du droit établi par le paragraphe 1er, les mainlevées constatées dans un seul et même acte :
1° d'inscriptions prises contre un même débiteur affectant ;
2° d'inscriptions prises contre un débiteur affectant et une personne affectant à titre de caution du premier nommé ;
3° d'inscriptions d'hypothèques légales contre un même débiteur ;
4° d'inscriptions d'office par un conservateur des hypothèques ;
5° intervenant dans le cadre d'une vente publique sur saisie ou d'une vente de gré à gré visée à l'article 1580bis du Code judiciaire.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<sst xmlns="http://schemas.openxmlformats.org/spreadsheetml/2006/main" count="64" uniqueCount="39">
  <si>
    <t xml:space="preserve">Dossier </t>
  </si>
  <si>
    <t>Basis</t>
  </si>
  <si>
    <t>Bedrag</t>
  </si>
  <si>
    <t>Tarief</t>
  </si>
  <si>
    <t>Ereloon G</t>
  </si>
  <si>
    <t>Totaal Ereloon</t>
  </si>
  <si>
    <t>Loon hypotheekbewaarder</t>
  </si>
  <si>
    <t xml:space="preserve">tot </t>
  </si>
  <si>
    <t>per</t>
  </si>
  <si>
    <t>supplementair</t>
  </si>
  <si>
    <t>DÉCOMPTE PROVISOIRE</t>
  </si>
  <si>
    <t>Ceci n'est pas une facture</t>
  </si>
  <si>
    <t>Client</t>
  </si>
  <si>
    <t>Mainlevée inscription hypothécaire</t>
  </si>
  <si>
    <t>Frais et honoraires mainlevée hypothèque premier rang</t>
  </si>
  <si>
    <t>Frais et honoraires mainlevée hypothèque second rang</t>
  </si>
  <si>
    <t xml:space="preserve">   droits d'enregistrement</t>
  </si>
  <si>
    <t xml:space="preserve">   provision frais d'hypothèque</t>
  </si>
  <si>
    <t xml:space="preserve">   droits d'écriture°</t>
  </si>
  <si>
    <t xml:space="preserve">   honoraire notaire°</t>
  </si>
  <si>
    <t xml:space="preserve">   frais de dossier°</t>
  </si>
  <si>
    <t xml:space="preserve">   Sous-total</t>
  </si>
  <si>
    <t xml:space="preserve">   TVA 21% sur °</t>
  </si>
  <si>
    <t>Total</t>
  </si>
  <si>
    <t>TOTAL:</t>
  </si>
  <si>
    <t>Montant en principal:</t>
  </si>
  <si>
    <t>Montant en accessoires:</t>
  </si>
  <si>
    <t>Total:</t>
  </si>
  <si>
    <t>Premier rang</t>
  </si>
  <si>
    <t>Second rang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</si>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</sst>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,##0&quot; BF&quot;;\-#,##0&quot; BF&quot;"/>
    <numFmt numFmtId="167" formatCode="#,##0&quot; Fr&quot;;\-#,##0&quot; Fr&quot;"/>
    <numFmt numFmtId="168" formatCode="0.000%"/>
    <numFmt numFmtId="169" formatCode="0.0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</numFmts>
  <fonts count="28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color indexed="9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0"/>
      <color indexed="8"/>
      <name val="Futura Bk BT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3"/>
      </patternFill>
    </fill>
    <fill>
      <patternFill patternType="solid">
        <fgColor indexed="63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70" fontId="19" fillId="0" borderId="0">
      <protection locked="0"/>
    </xf>
    <xf numFmtId="171" fontId="20" fillId="0" borderId="0" applyFont="0" applyFill="0" applyBorder="0" applyAlignment="0" applyProtection="0"/>
    <xf numFmtId="172" fontId="19" fillId="0" borderId="0">
      <protection locked="0"/>
    </xf>
    <xf numFmtId="173" fontId="20" fillId="0" borderId="0" applyFont="0" applyFill="0" applyBorder="0" applyAlignment="0" applyProtection="0"/>
    <xf numFmtId="174" fontId="19" fillId="0" borderId="0">
      <protection locked="0"/>
    </xf>
    <xf numFmtId="175" fontId="19" fillId="0" borderId="0">
      <protection locked="0"/>
    </xf>
    <xf numFmtId="176" fontId="21" fillId="0" borderId="0">
      <protection locked="0"/>
    </xf>
    <xf numFmtId="176" fontId="21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7" fontId="19" fillId="0" borderId="0">
      <protection locked="0"/>
    </xf>
    <xf numFmtId="0" fontId="22" fillId="0" borderId="0"/>
    <xf numFmtId="0" fontId="26" fillId="0" borderId="0"/>
    <xf numFmtId="0" fontId="2" fillId="0" borderId="0"/>
    <xf numFmtId="0" fontId="1" fillId="0" borderId="0"/>
    <xf numFmtId="0" fontId="1" fillId="0" borderId="0"/>
    <xf numFmtId="0" fontId="20" fillId="0" borderId="0"/>
    <xf numFmtId="0" fontId="26" fillId="0" borderId="0"/>
    <xf numFmtId="0" fontId="2" fillId="0" borderId="0"/>
    <xf numFmtId="0" fontId="1" fillId="0" borderId="0"/>
    <xf numFmtId="176" fontId="19" fillId="0" borderId="1">
      <protection locked="0"/>
    </xf>
    <xf numFmtId="0" fontId="27" fillId="0" borderId="15" applyNumberFormat="0" applyFill="0" applyAlignment="0" applyProtection="0"/>
  </cellStyleXfs>
  <cellXfs count="71">
    <xf numFmtId="0" fontId="0" fillId="0" borderId="0" xfId="0"/>
    <xf numFmtId="0" fontId="4" fillId="2" borderId="0" xfId="17" applyFont="1" applyFill="1" applyProtection="1"/>
    <xf numFmtId="0" fontId="0" fillId="2" borderId="0" xfId="0" applyFill="1"/>
    <xf numFmtId="0" fontId="4" fillId="2" borderId="0" xfId="17" applyFont="1" applyFill="1"/>
    <xf numFmtId="0" fontId="16" fillId="3" borderId="2" xfId="17" applyFont="1" applyFill="1" applyBorder="1" applyAlignment="1" applyProtection="1">
      <alignment horizontal="left"/>
    </xf>
    <xf numFmtId="165" fontId="17" fillId="3" borderId="2" xfId="17" applyNumberFormat="1" applyFont="1" applyFill="1" applyBorder="1" applyProtection="1"/>
    <xf numFmtId="166" fontId="17" fillId="3" borderId="0" xfId="17" applyNumberFormat="1" applyFont="1" applyFill="1" applyProtection="1"/>
    <xf numFmtId="0" fontId="17" fillId="3" borderId="0" xfId="17" applyFont="1" applyFill="1" applyProtection="1"/>
    <xf numFmtId="166" fontId="16" fillId="3" borderId="2" xfId="17" applyNumberFormat="1" applyFont="1" applyFill="1" applyBorder="1" applyAlignment="1" applyProtection="1">
      <alignment horizontal="center"/>
    </xf>
    <xf numFmtId="0" fontId="16" fillId="3" borderId="2" xfId="17" applyFont="1" applyFill="1" applyBorder="1" applyAlignment="1" applyProtection="1">
      <alignment horizontal="center"/>
    </xf>
    <xf numFmtId="167" fontId="17" fillId="3" borderId="2" xfId="17" applyNumberFormat="1" applyFont="1" applyFill="1" applyBorder="1" applyProtection="1"/>
    <xf numFmtId="168" fontId="17" fillId="3" borderId="2" xfId="17" applyNumberFormat="1" applyFont="1" applyFill="1" applyBorder="1" applyProtection="1"/>
    <xf numFmtId="169" fontId="17" fillId="3" borderId="2" xfId="17" applyNumberFormat="1" applyFont="1" applyFill="1" applyBorder="1" applyProtection="1"/>
    <xf numFmtId="166" fontId="16" fillId="3" borderId="0" xfId="17" applyNumberFormat="1" applyFont="1" applyFill="1" applyBorder="1" applyAlignment="1" applyProtection="1">
      <alignment horizontal="center"/>
    </xf>
    <xf numFmtId="165" fontId="16" fillId="3" borderId="2" xfId="17" applyNumberFormat="1" applyFont="1" applyFill="1" applyBorder="1" applyProtection="1"/>
    <xf numFmtId="0" fontId="18" fillId="4" borderId="3" xfId="17" applyFont="1" applyFill="1" applyBorder="1" applyAlignment="1" applyProtection="1">
      <alignment horizontal="left"/>
    </xf>
    <xf numFmtId="0" fontId="18" fillId="4" borderId="4" xfId="17" applyFont="1" applyFill="1" applyBorder="1" applyAlignment="1" applyProtection="1">
      <alignment horizontal="right"/>
    </xf>
    <xf numFmtId="0" fontId="18" fillId="4" borderId="5" xfId="17" applyFont="1" applyFill="1" applyBorder="1" applyAlignment="1" applyProtection="1">
      <alignment horizontal="right"/>
    </xf>
    <xf numFmtId="0" fontId="26" fillId="2" borderId="6" xfId="17" applyFill="1" applyBorder="1" applyAlignment="1" applyProtection="1"/>
    <xf numFmtId="0" fontId="26" fillId="2" borderId="0" xfId="17" applyFill="1" applyBorder="1" applyAlignment="1" applyProtection="1"/>
    <xf numFmtId="0" fontId="26" fillId="2" borderId="7" xfId="17" applyFill="1" applyBorder="1" applyAlignment="1" applyProtection="1"/>
    <xf numFmtId="0" fontId="26" fillId="2" borderId="8" xfId="17" applyFill="1" applyBorder="1" applyAlignment="1" applyProtection="1"/>
    <xf numFmtId="0" fontId="26" fillId="2" borderId="9" xfId="17" applyFill="1" applyBorder="1" applyAlignment="1" applyProtection="1"/>
    <xf numFmtId="0" fontId="26" fillId="2" borderId="10" xfId="17" applyFill="1" applyBorder="1" applyAlignment="1" applyProtection="1"/>
    <xf numFmtId="0" fontId="4" fillId="5" borderId="0" xfId="17" applyFont="1" applyFill="1" applyProtection="1"/>
    <xf numFmtId="0" fontId="7" fillId="5" borderId="0" xfId="16" applyFont="1" applyFill="1" applyProtection="1">
      <protection hidden="1"/>
    </xf>
    <xf numFmtId="0" fontId="4" fillId="5" borderId="0" xfId="17" applyFont="1" applyFill="1"/>
    <xf numFmtId="165" fontId="8" fillId="5" borderId="0" xfId="17" applyNumberFormat="1" applyFont="1" applyFill="1"/>
    <xf numFmtId="165" fontId="4" fillId="5" borderId="0" xfId="17" applyNumberFormat="1" applyFont="1" applyFill="1"/>
    <xf numFmtId="0" fontId="4" fillId="5" borderId="0" xfId="17" applyFont="1" applyFill="1" applyBorder="1" applyAlignment="1">
      <alignment horizontal="center"/>
    </xf>
    <xf numFmtId="0" fontId="9" fillId="5" borderId="0" xfId="17" applyFont="1" applyFill="1" applyProtection="1"/>
    <xf numFmtId="0" fontId="9" fillId="5" borderId="0" xfId="17" applyFont="1" applyFill="1" applyProtection="1">
      <protection locked="0"/>
    </xf>
    <xf numFmtId="0" fontId="10" fillId="5" borderId="0" xfId="17" applyFont="1" applyFill="1" applyProtection="1"/>
    <xf numFmtId="165" fontId="10" fillId="5" borderId="0" xfId="17" applyNumberFormat="1" applyFont="1" applyFill="1" applyProtection="1"/>
    <xf numFmtId="0" fontId="9" fillId="5" borderId="0" xfId="17" applyFont="1" applyFill="1" applyProtection="1">
      <protection hidden="1"/>
    </xf>
    <xf numFmtId="0" fontId="9" fillId="5" borderId="0" xfId="17" applyFont="1" applyFill="1" applyProtection="1">
      <protection locked="0" hidden="1"/>
    </xf>
    <xf numFmtId="0" fontId="10" fillId="5" borderId="0" xfId="17" applyFont="1" applyFill="1" applyProtection="1">
      <protection hidden="1"/>
    </xf>
    <xf numFmtId="165" fontId="10" fillId="5" borderId="0" xfId="17" applyNumberFormat="1" applyFont="1" applyFill="1" applyProtection="1">
      <protection hidden="1"/>
    </xf>
    <xf numFmtId="0" fontId="11" fillId="5" borderId="0" xfId="13" applyFont="1" applyFill="1" applyProtection="1">
      <protection hidden="1"/>
    </xf>
    <xf numFmtId="165" fontId="11" fillId="5" borderId="0" xfId="17" applyNumberFormat="1" applyFont="1" applyFill="1" applyProtection="1"/>
    <xf numFmtId="0" fontId="10" fillId="5" borderId="0" xfId="13" applyFont="1" applyFill="1" applyProtection="1">
      <protection hidden="1"/>
    </xf>
    <xf numFmtId="164" fontId="10" fillId="5" borderId="0" xfId="17" applyNumberFormat="1" applyFont="1" applyFill="1" applyProtection="1"/>
    <xf numFmtId="0" fontId="23" fillId="5" borderId="0" xfId="17" applyFont="1" applyFill="1" applyProtection="1"/>
    <xf numFmtId="0" fontId="11" fillId="5" borderId="0" xfId="17" applyFont="1" applyFill="1" applyProtection="1"/>
    <xf numFmtId="0" fontId="0" fillId="5" borderId="0" xfId="0" applyFill="1"/>
    <xf numFmtId="0" fontId="13" fillId="5" borderId="0" xfId="18" applyFont="1" applyFill="1"/>
    <xf numFmtId="0" fontId="14" fillId="5" borderId="0" xfId="13" applyFont="1" applyFill="1"/>
    <xf numFmtId="0" fontId="10" fillId="5" borderId="0" xfId="13" applyFont="1" applyFill="1"/>
    <xf numFmtId="0" fontId="15" fillId="6" borderId="0" xfId="9" applyFill="1" applyAlignment="1" applyProtection="1">
      <protection hidden="1"/>
    </xf>
    <xf numFmtId="0" fontId="4" fillId="7" borderId="0" xfId="17" applyFont="1" applyFill="1" applyProtection="1"/>
    <xf numFmtId="0" fontId="4" fillId="7" borderId="0" xfId="17" applyFont="1" applyFill="1" applyProtection="1">
      <protection locked="0"/>
    </xf>
    <xf numFmtId="0" fontId="4" fillId="8" borderId="0" xfId="17" applyFont="1" applyFill="1" applyProtection="1"/>
    <xf numFmtId="0" fontId="4" fillId="9" borderId="0" xfId="17" applyFont="1" applyFill="1" applyProtection="1"/>
    <xf numFmtId="0" fontId="4" fillId="9" borderId="0" xfId="17" applyFont="1" applyFill="1" applyProtection="1">
      <protection locked="0"/>
    </xf>
    <xf numFmtId="0" fontId="4" fillId="10" borderId="0" xfId="17" applyFont="1" applyFill="1" applyProtection="1"/>
    <xf numFmtId="0" fontId="3" fillId="5" borderId="0" xfId="14" applyFont="1" applyFill="1" applyProtection="1">
      <protection hidden="1"/>
    </xf>
    <xf numFmtId="0" fontId="4" fillId="5" borderId="0" xfId="14" applyFont="1" applyFill="1" applyProtection="1">
      <protection hidden="1"/>
    </xf>
    <xf numFmtId="0" fontId="4" fillId="5" borderId="0" xfId="15" applyFont="1" applyFill="1" applyProtection="1">
      <protection hidden="1"/>
    </xf>
    <xf numFmtId="0" fontId="5" fillId="5" borderId="0" xfId="14" applyFont="1" applyFill="1" applyProtection="1">
      <protection hidden="1"/>
    </xf>
    <xf numFmtId="0" fontId="6" fillId="5" borderId="11" xfId="14" applyFont="1" applyFill="1" applyBorder="1" applyProtection="1">
      <protection hidden="1"/>
    </xf>
    <xf numFmtId="0" fontId="6" fillId="5" borderId="11" xfId="15" applyFont="1" applyFill="1" applyBorder="1" applyProtection="1">
      <protection hidden="1"/>
    </xf>
    <xf numFmtId="0" fontId="10" fillId="5" borderId="0" xfId="19" applyFont="1" applyFill="1" applyProtection="1">
      <protection hidden="1"/>
    </xf>
    <xf numFmtId="0" fontId="4" fillId="5" borderId="0" xfId="19" applyFont="1" applyFill="1" applyProtection="1">
      <protection hidden="1"/>
    </xf>
    <xf numFmtId="0" fontId="10" fillId="5" borderId="0" xfId="19" applyFont="1" applyFill="1" applyAlignment="1" applyProtection="1">
      <protection hidden="1"/>
    </xf>
    <xf numFmtId="165" fontId="10" fillId="5" borderId="0" xfId="17" applyNumberFormat="1" applyFont="1" applyFill="1" applyProtection="1">
      <protection locked="0" hidden="1"/>
    </xf>
    <xf numFmtId="165" fontId="4" fillId="2" borderId="0" xfId="17" applyNumberFormat="1" applyFont="1" applyFill="1" applyProtection="1"/>
    <xf numFmtId="165" fontId="10" fillId="5" borderId="0" xfId="17" applyNumberFormat="1" applyFont="1" applyFill="1" applyProtection="1">
      <protection locked="0"/>
    </xf>
    <xf numFmtId="0" fontId="4" fillId="5" borderId="12" xfId="16" applyFont="1" applyFill="1" applyBorder="1" applyAlignment="1" applyProtection="1">
      <alignment horizontal="center"/>
      <protection hidden="1"/>
    </xf>
    <xf numFmtId="0" fontId="4" fillId="5" borderId="13" xfId="16" applyFont="1" applyFill="1" applyBorder="1" applyAlignment="1" applyProtection="1">
      <alignment horizontal="center"/>
      <protection hidden="1"/>
    </xf>
    <xf numFmtId="0" fontId="4" fillId="5" borderId="14" xfId="16" applyFont="1" applyFill="1" applyBorder="1" applyAlignment="1" applyProtection="1">
      <alignment horizontal="center"/>
      <protection hidden="1"/>
    </xf>
    <xf numFmtId="0" fontId="12" fillId="5" borderId="0" xfId="17" applyFont="1" applyFill="1" applyAlignment="1" applyProtection="1">
      <alignment horizontal="center" vertical="center" wrapText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Erfrechtakte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3</xdr:row>
      <xdr:rowOff>180975</xdr:rowOff>
    </xdr:to>
    <xdr:pic>
      <xdr:nvPicPr>
        <xdr:cNvPr id="103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1"/>
  <sheetViews>
    <sheetView tabSelected="1" zoomScaleNormal="100" workbookViewId="0">
      <selection activeCell="B10" sqref="B10"/>
    </sheetView>
  </sheetViews>
  <sheetFormatPr defaultRowHeight="15"/>
  <cols>
    <col min="1" max="1" width="7.5703125" style="2" customWidth="1"/>
    <col min="2" max="2" width="9.140625" style="2"/>
    <col min="3" max="3" width="10" style="2" customWidth="1"/>
    <col min="4" max="4" width="9.140625" style="2"/>
    <col min="5" max="5" width="12.28515625" style="2" customWidth="1"/>
    <col min="6" max="6" width="11.5703125" style="2" customWidth="1"/>
    <col min="7" max="7" width="1.140625" style="2" customWidth="1"/>
    <col min="8" max="8" width="1.42578125" style="2" customWidth="1"/>
    <col min="9" max="9" width="18.5703125" style="2" customWidth="1"/>
    <col min="10" max="16384" width="9.140625" style="2"/>
  </cols>
  <sheetData>
    <row r="1" spans="1:9" ht="27">
      <c r="A1" s="55" t="s">
        <v>31</v>
      </c>
      <c r="B1" s="56"/>
      <c r="C1" s="56"/>
      <c r="D1" s="56"/>
      <c r="E1" s="56"/>
      <c r="F1" s="56"/>
      <c r="G1" s="56"/>
      <c r="H1" s="56"/>
      <c r="I1" s="57"/>
    </row>
    <row r="2" spans="1:9">
      <c r="A2" s="58"/>
      <c r="B2" s="56"/>
      <c r="C2" s="56"/>
      <c r="D2" s="56"/>
      <c r="E2" s="56"/>
      <c r="F2" s="56"/>
      <c r="G2" s="56"/>
      <c r="H2" s="56"/>
      <c r="I2" s="57"/>
    </row>
    <row r="3" spans="1:9">
      <c r="A3" s="56"/>
      <c r="B3" s="56"/>
      <c r="C3" s="56"/>
      <c r="D3" s="56"/>
      <c r="E3" s="56"/>
      <c r="F3" s="56"/>
      <c r="G3" s="56"/>
      <c r="H3" s="56"/>
      <c r="I3" s="57"/>
    </row>
    <row r="4" spans="1:9">
      <c r="A4" s="56" t="s">
        <v>32</v>
      </c>
      <c r="B4" s="56"/>
      <c r="C4" s="56"/>
      <c r="D4" s="56"/>
      <c r="E4" s="56" t="s">
        <v>33</v>
      </c>
      <c r="F4" s="56"/>
      <c r="G4" s="56"/>
      <c r="H4" s="56"/>
      <c r="I4" s="57"/>
    </row>
    <row r="5" spans="1:9">
      <c r="A5" s="56" t="s">
        <v>34</v>
      </c>
      <c r="B5" s="56"/>
      <c r="C5" s="56"/>
      <c r="D5" s="56"/>
      <c r="E5" s="56" t="s">
        <v>35</v>
      </c>
      <c r="F5" s="56"/>
      <c r="G5" s="56"/>
      <c r="H5" s="56"/>
      <c r="I5" s="57"/>
    </row>
    <row r="6" spans="1:9" ht="15.75" thickBot="1">
      <c r="A6" s="59"/>
      <c r="B6" s="59"/>
      <c r="C6" s="59"/>
      <c r="D6" s="59"/>
      <c r="E6" s="59"/>
      <c r="F6" s="59"/>
      <c r="G6" s="59"/>
      <c r="H6" s="59"/>
      <c r="I6" s="60"/>
    </row>
    <row r="7" spans="1:9" ht="15.75">
      <c r="A7" s="25" t="s">
        <v>10</v>
      </c>
      <c r="B7" s="26"/>
      <c r="C7" s="26"/>
      <c r="D7" s="26"/>
      <c r="E7" s="27"/>
      <c r="F7" s="26"/>
      <c r="G7" s="28"/>
      <c r="H7" s="26"/>
      <c r="I7" s="26"/>
    </row>
    <row r="8" spans="1:9">
      <c r="A8" s="67" t="s">
        <v>11</v>
      </c>
      <c r="B8" s="68"/>
      <c r="C8" s="68"/>
      <c r="D8" s="68"/>
      <c r="E8" s="68"/>
      <c r="F8" s="68"/>
      <c r="G8" s="68"/>
      <c r="H8" s="68"/>
      <c r="I8" s="69"/>
    </row>
    <row r="9" spans="1:9">
      <c r="A9" s="29"/>
      <c r="B9" s="29"/>
      <c r="C9" s="29"/>
      <c r="D9" s="29"/>
      <c r="E9" s="29"/>
      <c r="F9" s="29"/>
      <c r="G9" s="29"/>
      <c r="H9" s="29"/>
      <c r="I9" s="29"/>
    </row>
    <row r="10" spans="1:9">
      <c r="A10" s="30" t="s">
        <v>0</v>
      </c>
      <c r="B10" s="31"/>
      <c r="C10" s="32"/>
      <c r="D10" s="32"/>
      <c r="E10" s="33"/>
      <c r="F10" s="32"/>
      <c r="G10" s="33"/>
      <c r="H10" s="32"/>
      <c r="I10" s="32"/>
    </row>
    <row r="11" spans="1:9">
      <c r="A11" s="34" t="s">
        <v>12</v>
      </c>
      <c r="B11" s="35"/>
      <c r="C11" s="36"/>
      <c r="D11" s="36"/>
      <c r="E11" s="37"/>
      <c r="F11" s="36"/>
      <c r="G11" s="37"/>
      <c r="H11" s="36"/>
      <c r="I11" s="36"/>
    </row>
    <row r="12" spans="1:9">
      <c r="A12" s="30" t="s">
        <v>13</v>
      </c>
      <c r="B12" s="32"/>
      <c r="C12" s="32"/>
      <c r="D12" s="30"/>
      <c r="E12" s="33"/>
      <c r="F12" s="32"/>
      <c r="G12" s="33"/>
      <c r="H12" s="32"/>
      <c r="I12" s="32"/>
    </row>
    <row r="13" spans="1:9">
      <c r="A13" s="32"/>
      <c r="B13" s="32"/>
      <c r="C13" s="32"/>
      <c r="D13" s="32"/>
      <c r="E13" s="33"/>
      <c r="F13" s="32"/>
      <c r="G13" s="33"/>
      <c r="H13" s="32"/>
      <c r="I13" s="32"/>
    </row>
    <row r="14" spans="1:9">
      <c r="A14" s="38" t="s">
        <v>14</v>
      </c>
      <c r="B14" s="32"/>
      <c r="C14" s="32"/>
      <c r="D14" s="32"/>
      <c r="E14" s="33"/>
      <c r="F14" s="32"/>
      <c r="G14" s="32"/>
      <c r="H14" s="32"/>
      <c r="I14" s="39"/>
    </row>
    <row r="15" spans="1:9">
      <c r="A15" s="40" t="s">
        <v>16</v>
      </c>
      <c r="B15" s="32"/>
      <c r="C15" s="32"/>
      <c r="D15" s="32"/>
      <c r="E15" s="33">
        <v>75</v>
      </c>
      <c r="F15" s="32"/>
      <c r="G15" s="33"/>
      <c r="H15" s="32"/>
      <c r="I15" s="39"/>
    </row>
    <row r="16" spans="1:9">
      <c r="A16" s="32" t="s">
        <v>17</v>
      </c>
      <c r="B16" s="32"/>
      <c r="C16" s="32"/>
      <c r="D16" s="32"/>
      <c r="E16" s="33">
        <f>(A96+ROUNDDOWN((E54+E55-1)/C97,0)*A97)+22</f>
        <v>139.11000000000001</v>
      </c>
      <c r="F16" s="32"/>
      <c r="G16" s="33"/>
      <c r="H16" s="32"/>
      <c r="I16" s="39"/>
    </row>
    <row r="17" spans="1:9">
      <c r="A17" s="40" t="s">
        <v>18</v>
      </c>
      <c r="B17" s="32"/>
      <c r="C17" s="32"/>
      <c r="D17" s="32"/>
      <c r="E17" s="33">
        <v>0</v>
      </c>
      <c r="F17" s="32"/>
      <c r="G17" s="33"/>
      <c r="H17" s="32"/>
      <c r="I17" s="39"/>
    </row>
    <row r="18" spans="1:9">
      <c r="A18" s="40" t="s">
        <v>19</v>
      </c>
      <c r="B18" s="32"/>
      <c r="C18" s="32"/>
      <c r="D18" s="32"/>
      <c r="E18" s="33">
        <f>E92</f>
        <v>0</v>
      </c>
      <c r="F18" s="32"/>
      <c r="G18" s="33"/>
      <c r="H18" s="32"/>
      <c r="I18" s="39"/>
    </row>
    <row r="19" spans="1:9">
      <c r="A19" s="40" t="s">
        <v>20</v>
      </c>
      <c r="B19" s="32"/>
      <c r="C19" s="32"/>
      <c r="D19" s="32"/>
      <c r="E19" s="66">
        <v>140</v>
      </c>
      <c r="F19" s="32"/>
      <c r="G19" s="33"/>
      <c r="H19" s="32"/>
      <c r="I19" s="39"/>
    </row>
    <row r="20" spans="1:9">
      <c r="A20" s="42" t="s">
        <v>21</v>
      </c>
      <c r="B20" s="32"/>
      <c r="C20" s="32"/>
      <c r="D20" s="32"/>
      <c r="E20" s="33"/>
      <c r="F20" s="39">
        <f>SUM(E15:E19)</f>
        <v>354.11</v>
      </c>
      <c r="G20" s="33"/>
      <c r="H20" s="32"/>
      <c r="I20" s="39"/>
    </row>
    <row r="21" spans="1:9">
      <c r="A21" s="43" t="s">
        <v>22</v>
      </c>
      <c r="B21" s="32"/>
      <c r="C21" s="41">
        <f>E17+E18+E19</f>
        <v>140</v>
      </c>
      <c r="D21" s="32"/>
      <c r="E21" s="33"/>
      <c r="F21" s="39">
        <f>C21*21/100</f>
        <v>29.4</v>
      </c>
      <c r="G21" s="32"/>
      <c r="H21" s="32"/>
      <c r="I21" s="44"/>
    </row>
    <row r="22" spans="1:9">
      <c r="A22" s="43" t="s">
        <v>23</v>
      </c>
      <c r="B22" s="32"/>
      <c r="C22" s="32"/>
      <c r="D22" s="32"/>
      <c r="E22" s="33"/>
      <c r="F22" s="32"/>
      <c r="G22" s="32"/>
      <c r="H22" s="32"/>
      <c r="I22" s="39">
        <f>SUM(F20:F21)</f>
        <v>383.51</v>
      </c>
    </row>
    <row r="23" spans="1:9">
      <c r="A23" s="44"/>
      <c r="B23" s="32"/>
      <c r="C23" s="44"/>
      <c r="D23" s="32"/>
      <c r="E23" s="33"/>
      <c r="F23" s="32"/>
      <c r="G23" s="32"/>
      <c r="H23" s="32"/>
      <c r="I23" s="44"/>
    </row>
    <row r="24" spans="1:9">
      <c r="A24" s="38" t="s">
        <v>15</v>
      </c>
      <c r="B24" s="32"/>
      <c r="C24" s="32"/>
      <c r="D24" s="32"/>
      <c r="E24" s="33"/>
      <c r="F24" s="32"/>
      <c r="G24" s="32"/>
      <c r="H24" s="32"/>
      <c r="I24" s="39"/>
    </row>
    <row r="25" spans="1:9">
      <c r="A25" s="40" t="s">
        <v>16</v>
      </c>
      <c r="B25" s="32"/>
      <c r="C25" s="32"/>
      <c r="D25" s="32"/>
      <c r="E25" s="64">
        <v>75</v>
      </c>
      <c r="F25" s="32"/>
      <c r="G25" s="33"/>
      <c r="H25" s="32"/>
      <c r="I25" s="39"/>
    </row>
    <row r="26" spans="1:9">
      <c r="A26" s="32" t="s">
        <v>17</v>
      </c>
      <c r="B26" s="32"/>
      <c r="C26" s="32"/>
      <c r="D26" s="32"/>
      <c r="E26" s="33">
        <f>(A96+ROUNDDOWN((E61+E62-1)/C97,0)*A97)+22</f>
        <v>139.11000000000001</v>
      </c>
      <c r="F26" s="32"/>
      <c r="G26" s="33"/>
      <c r="H26" s="32"/>
      <c r="I26" s="39"/>
    </row>
    <row r="27" spans="1:9">
      <c r="A27" s="40" t="s">
        <v>18</v>
      </c>
      <c r="B27" s="32"/>
      <c r="C27" s="32"/>
      <c r="D27" s="32"/>
      <c r="E27" s="33">
        <v>0</v>
      </c>
      <c r="F27" s="32"/>
      <c r="G27" s="33"/>
      <c r="H27" s="32"/>
      <c r="I27" s="39"/>
    </row>
    <row r="28" spans="1:9">
      <c r="A28" s="40" t="s">
        <v>19</v>
      </c>
      <c r="B28" s="32"/>
      <c r="C28" s="32"/>
      <c r="D28" s="32"/>
      <c r="E28" s="33">
        <f>E79</f>
        <v>0</v>
      </c>
      <c r="F28" s="32"/>
      <c r="G28" s="33"/>
      <c r="H28" s="32"/>
      <c r="I28" s="39"/>
    </row>
    <row r="29" spans="1:9">
      <c r="A29" s="40" t="s">
        <v>20</v>
      </c>
      <c r="B29" s="32"/>
      <c r="C29" s="32"/>
      <c r="D29" s="32"/>
      <c r="E29" s="66">
        <v>140</v>
      </c>
      <c r="F29" s="32"/>
      <c r="G29" s="33"/>
      <c r="H29" s="32"/>
      <c r="I29" s="39"/>
    </row>
    <row r="30" spans="1:9">
      <c r="A30" s="42" t="s">
        <v>21</v>
      </c>
      <c r="B30" s="32"/>
      <c r="C30" s="32"/>
      <c r="D30" s="32"/>
      <c r="E30" s="33"/>
      <c r="F30" s="39">
        <f>SUM(E25:E29)</f>
        <v>354.11</v>
      </c>
      <c r="G30" s="33"/>
      <c r="H30" s="32"/>
      <c r="I30" s="39"/>
    </row>
    <row r="31" spans="1:9">
      <c r="A31" s="43" t="s">
        <v>22</v>
      </c>
      <c r="B31" s="32"/>
      <c r="C31" s="41">
        <f>E27+E28+E29</f>
        <v>140</v>
      </c>
      <c r="D31" s="32"/>
      <c r="E31" s="33"/>
      <c r="F31" s="39">
        <f>C31*21/100</f>
        <v>29.4</v>
      </c>
      <c r="G31" s="32"/>
      <c r="H31" s="32"/>
      <c r="I31" s="44"/>
    </row>
    <row r="32" spans="1:9">
      <c r="A32" s="43" t="s">
        <v>23</v>
      </c>
      <c r="B32" s="32"/>
      <c r="C32" s="32"/>
      <c r="D32" s="32"/>
      <c r="E32" s="33"/>
      <c r="F32" s="32"/>
      <c r="G32" s="32"/>
      <c r="H32" s="32"/>
      <c r="I32" s="39">
        <f>SUM(F30:F31)</f>
        <v>383.51</v>
      </c>
    </row>
    <row r="33" spans="1:9">
      <c r="A33" s="43"/>
      <c r="B33" s="32"/>
      <c r="C33" s="32"/>
      <c r="D33" s="32"/>
      <c r="E33" s="33"/>
      <c r="F33" s="32"/>
      <c r="G33" s="32"/>
      <c r="H33" s="32"/>
      <c r="I33" s="39"/>
    </row>
    <row r="34" spans="1:9">
      <c r="A34" s="43" t="s">
        <v>24</v>
      </c>
      <c r="B34" s="32"/>
      <c r="C34" s="32"/>
      <c r="D34" s="32"/>
      <c r="E34" s="33"/>
      <c r="F34" s="32"/>
      <c r="G34" s="32"/>
      <c r="H34" s="32"/>
      <c r="I34" s="39">
        <f>SUM(I22:I32)</f>
        <v>767.02</v>
      </c>
    </row>
    <row r="35" spans="1:9">
      <c r="A35" s="43"/>
      <c r="B35" s="32"/>
      <c r="C35" s="32"/>
      <c r="D35" s="32"/>
      <c r="E35" s="33"/>
      <c r="F35" s="32"/>
      <c r="G35" s="32"/>
      <c r="H35" s="32"/>
      <c r="I35" s="39"/>
    </row>
    <row r="36" spans="1:9" ht="12.75" customHeight="1">
      <c r="A36" s="70" t="str">
        <f>IF(I34&gt;=500," Cette somme est payable préalablement à la passation de l’acte au moyen d'un virement anticipatif sur un compte tiers de l'étude","Cette somme est payable préalablement à la passation de l’acte")</f>
        <v xml:space="preserve"> Cette somme est payable préalablement à la passation de l’acte au moyen d'un virement anticipatif sur un compte tiers de l'étude</v>
      </c>
      <c r="B36" s="70"/>
      <c r="C36" s="70"/>
      <c r="D36" s="70"/>
      <c r="E36" s="70"/>
      <c r="F36" s="70"/>
      <c r="G36" s="70"/>
      <c r="H36" s="70"/>
      <c r="I36" s="70"/>
    </row>
    <row r="37" spans="1:9">
      <c r="A37" s="70"/>
      <c r="B37" s="70"/>
      <c r="C37" s="70"/>
      <c r="D37" s="70"/>
      <c r="E37" s="70"/>
      <c r="F37" s="70"/>
      <c r="G37" s="70"/>
      <c r="H37" s="70"/>
      <c r="I37" s="70"/>
    </row>
    <row r="38" spans="1:9">
      <c r="A38" s="70"/>
      <c r="B38" s="70"/>
      <c r="C38" s="70"/>
      <c r="D38" s="70"/>
      <c r="E38" s="70"/>
      <c r="F38" s="70"/>
      <c r="G38" s="70"/>
      <c r="H38" s="70"/>
      <c r="I38" s="70"/>
    </row>
    <row r="39" spans="1:9">
      <c r="A39" s="43"/>
      <c r="B39" s="32"/>
      <c r="C39" s="32"/>
      <c r="D39" s="32"/>
      <c r="E39" s="32"/>
      <c r="F39" s="32"/>
      <c r="G39" s="32"/>
      <c r="H39" s="32"/>
      <c r="I39" s="32"/>
    </row>
    <row r="40" spans="1:9">
      <c r="A40" s="45" t="s">
        <v>38</v>
      </c>
      <c r="B40" s="46"/>
      <c r="C40" s="47"/>
      <c r="D40" s="47"/>
      <c r="E40" s="47"/>
      <c r="F40" s="47"/>
      <c r="G40" s="47"/>
      <c r="H40" s="47"/>
      <c r="I40" s="40"/>
    </row>
    <row r="41" spans="1:9">
      <c r="A41" s="61" t="s">
        <v>36</v>
      </c>
      <c r="B41" s="62"/>
      <c r="C41" s="62"/>
      <c r="D41" s="63" t="s">
        <v>37</v>
      </c>
      <c r="E41" s="63"/>
      <c r="F41" s="61" t="s">
        <v>36</v>
      </c>
      <c r="G41" s="47"/>
      <c r="H41" s="47"/>
      <c r="I41" s="40"/>
    </row>
    <row r="42" spans="1:9">
      <c r="A42" s="61" t="s">
        <v>36</v>
      </c>
      <c r="B42" s="62"/>
      <c r="C42" s="62"/>
      <c r="D42" s="61" t="s">
        <v>37</v>
      </c>
      <c r="E42" s="61"/>
      <c r="F42" s="61" t="s">
        <v>36</v>
      </c>
      <c r="G42" s="47"/>
      <c r="H42" s="47"/>
      <c r="I42" s="40"/>
    </row>
    <row r="43" spans="1:9">
      <c r="A43" s="61" t="s">
        <v>36</v>
      </c>
      <c r="B43" s="62"/>
      <c r="C43" s="62"/>
      <c r="D43" s="61" t="s">
        <v>37</v>
      </c>
      <c r="E43" s="61"/>
      <c r="F43" s="61" t="s">
        <v>36</v>
      </c>
      <c r="G43" s="47"/>
      <c r="H43" s="47"/>
      <c r="I43" s="40"/>
    </row>
    <row r="44" spans="1:9">
      <c r="A44" s="24"/>
      <c r="B44" s="24"/>
      <c r="C44" s="24"/>
      <c r="D44" s="24"/>
      <c r="E44" s="24"/>
      <c r="F44" s="24"/>
      <c r="G44" s="24"/>
      <c r="H44" s="24"/>
      <c r="I44" s="24"/>
    </row>
    <row r="45" spans="1:9">
      <c r="A45" s="24"/>
      <c r="B45" s="24"/>
      <c r="C45" s="24"/>
      <c r="D45" s="24"/>
      <c r="E45" s="24"/>
      <c r="F45" s="24"/>
      <c r="G45" s="24"/>
      <c r="H45" s="24"/>
      <c r="I45" s="24"/>
    </row>
    <row r="46" spans="1:9">
      <c r="A46" s="24"/>
      <c r="B46" s="24"/>
      <c r="C46" s="24"/>
      <c r="D46" s="24"/>
      <c r="E46" s="24"/>
      <c r="F46" s="24"/>
      <c r="G46" s="24"/>
      <c r="H46" s="24"/>
      <c r="I46" s="24"/>
    </row>
    <row r="47" spans="1:9">
      <c r="A47" s="24"/>
      <c r="B47" s="24"/>
      <c r="C47" s="24"/>
      <c r="D47" s="24"/>
      <c r="E47" s="24"/>
      <c r="F47" s="24"/>
      <c r="G47" s="24"/>
      <c r="H47" s="24"/>
      <c r="I47" s="24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48" t="s">
        <v>30</v>
      </c>
      <c r="F49" s="1"/>
      <c r="G49" s="1"/>
      <c r="H49" s="1"/>
      <c r="I49" s="1"/>
    </row>
    <row r="50" spans="1:9">
      <c r="A50" s="1"/>
      <c r="B50" s="1"/>
      <c r="C50" s="1"/>
      <c r="D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49" t="s">
        <v>28</v>
      </c>
      <c r="C52" s="49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49" t="s">
        <v>25</v>
      </c>
      <c r="C54" s="49"/>
      <c r="D54" s="49"/>
      <c r="E54" s="50">
        <v>0</v>
      </c>
      <c r="F54" s="1"/>
      <c r="G54" s="1"/>
      <c r="H54" s="1"/>
      <c r="I54" s="1"/>
    </row>
    <row r="55" spans="1:9">
      <c r="A55" s="1"/>
      <c r="B55" s="49" t="s">
        <v>26</v>
      </c>
      <c r="C55" s="49"/>
      <c r="D55" s="49"/>
      <c r="E55" s="50">
        <v>0</v>
      </c>
      <c r="F55" s="1"/>
      <c r="G55" s="1"/>
      <c r="H55" s="1"/>
      <c r="I55" s="1"/>
    </row>
    <row r="56" spans="1:9">
      <c r="A56" s="1"/>
      <c r="B56" s="51" t="s">
        <v>27</v>
      </c>
      <c r="C56" s="51"/>
      <c r="D56" s="51"/>
      <c r="E56" s="51">
        <f>SUM(E54:E55)</f>
        <v>0</v>
      </c>
      <c r="F56" s="1"/>
      <c r="G56" s="1"/>
      <c r="H56" s="1"/>
      <c r="I56" s="1"/>
    </row>
    <row r="57" spans="1:9">
      <c r="A57" s="1"/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52" t="s">
        <v>29</v>
      </c>
      <c r="C59" s="52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52" t="s">
        <v>25</v>
      </c>
      <c r="C61" s="52"/>
      <c r="D61" s="52"/>
      <c r="E61" s="53">
        <v>0</v>
      </c>
      <c r="F61" s="1"/>
      <c r="G61" s="1"/>
      <c r="H61" s="1"/>
      <c r="I61" s="1"/>
    </row>
    <row r="62" spans="1:9">
      <c r="A62" s="1"/>
      <c r="B62" s="52" t="s">
        <v>26</v>
      </c>
      <c r="C62" s="52"/>
      <c r="D62" s="52"/>
      <c r="E62" s="53">
        <v>0</v>
      </c>
      <c r="F62" s="1"/>
      <c r="G62" s="1"/>
      <c r="H62" s="1"/>
      <c r="I62" s="1"/>
    </row>
    <row r="63" spans="1:9">
      <c r="A63" s="1"/>
      <c r="B63" s="54" t="s">
        <v>27</v>
      </c>
      <c r="C63" s="54"/>
      <c r="D63" s="54"/>
      <c r="E63" s="54">
        <f>SUM(E61:E62)</f>
        <v>0</v>
      </c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 hidden="1">
      <c r="A66" s="1"/>
      <c r="B66" s="1"/>
      <c r="C66" s="65">
        <v>75</v>
      </c>
      <c r="D66" s="1"/>
      <c r="E66" s="1"/>
      <c r="F66" s="1"/>
      <c r="G66" s="1"/>
      <c r="H66" s="1"/>
      <c r="I66" s="1"/>
    </row>
    <row r="67" spans="1:9" hidden="1">
      <c r="A67" s="1"/>
      <c r="B67" s="1"/>
      <c r="C67" s="65">
        <v>0</v>
      </c>
      <c r="D67" s="1"/>
      <c r="E67" s="1"/>
      <c r="F67" s="1"/>
      <c r="G67" s="1"/>
      <c r="H67" s="1"/>
      <c r="I67" s="1"/>
    </row>
    <row r="68" spans="1:9" hidden="1">
      <c r="A68" s="1"/>
      <c r="B68" s="1"/>
      <c r="C68" s="1"/>
      <c r="D68" s="1"/>
      <c r="E68" s="1"/>
      <c r="F68" s="1"/>
      <c r="G68" s="1"/>
      <c r="H68" s="1"/>
      <c r="I68" s="1"/>
    </row>
    <row r="69" spans="1:9" hidden="1">
      <c r="A69" s="4" t="s">
        <v>1</v>
      </c>
      <c r="B69" s="4"/>
      <c r="C69" s="5">
        <f>E63</f>
        <v>0</v>
      </c>
      <c r="D69" s="6"/>
      <c r="E69" s="7"/>
      <c r="F69" s="1"/>
      <c r="G69" s="1"/>
      <c r="H69" s="1"/>
      <c r="I69" s="1"/>
    </row>
    <row r="70" spans="1:9" hidden="1">
      <c r="A70" s="8" t="s">
        <v>2</v>
      </c>
      <c r="B70" s="8"/>
      <c r="C70" s="8" t="s">
        <v>2</v>
      </c>
      <c r="D70" s="9" t="s">
        <v>3</v>
      </c>
      <c r="E70" s="8" t="s">
        <v>4</v>
      </c>
      <c r="F70" s="1"/>
      <c r="G70" s="1"/>
      <c r="H70" s="1"/>
      <c r="I70" s="1"/>
    </row>
    <row r="71" spans="1:9" hidden="1">
      <c r="A71" s="5">
        <v>0</v>
      </c>
      <c r="B71" s="10"/>
      <c r="C71" s="5">
        <v>7500</v>
      </c>
      <c r="D71" s="11">
        <v>3.9899999999999996E-3</v>
      </c>
      <c r="E71" s="5">
        <f>IF($C$69&lt;C71,$C$69*D71,C71*D71)</f>
        <v>0</v>
      </c>
      <c r="F71" s="1"/>
      <c r="G71" s="1"/>
      <c r="H71" s="1"/>
      <c r="I71" s="1"/>
    </row>
    <row r="72" spans="1:9" hidden="1">
      <c r="A72" s="5">
        <v>7500</v>
      </c>
      <c r="B72" s="10"/>
      <c r="C72" s="5">
        <v>17500</v>
      </c>
      <c r="D72" s="11">
        <v>3.4199999999999999E-3</v>
      </c>
      <c r="E72" s="5" t="str">
        <f>IF($C$69&lt;=A72," ",IF($C$69&lt;C72,($C$69-C71)*D72,(C72-A72)*D72))</f>
        <v xml:space="preserve"> </v>
      </c>
      <c r="F72" s="1"/>
      <c r="G72" s="1"/>
      <c r="H72" s="1"/>
      <c r="I72" s="1"/>
    </row>
    <row r="73" spans="1:9" hidden="1">
      <c r="A73" s="5">
        <v>17500</v>
      </c>
      <c r="B73" s="10"/>
      <c r="C73" s="5">
        <v>30000</v>
      </c>
      <c r="D73" s="11">
        <v>2.2799999999999999E-3</v>
      </c>
      <c r="E73" s="5" t="str">
        <f>IF($C$69&lt;=A73," ",IF($C$69&lt;C73,($C$69-C72)*D73,(C73-A73)*D73))</f>
        <v xml:space="preserve"> </v>
      </c>
      <c r="F73" s="1"/>
      <c r="G73" s="1"/>
      <c r="H73" s="1"/>
      <c r="I73" s="1"/>
    </row>
    <row r="74" spans="1:9" hidden="1">
      <c r="A74" s="5">
        <v>30000</v>
      </c>
      <c r="B74" s="10"/>
      <c r="C74" s="5">
        <v>45495</v>
      </c>
      <c r="D74" s="11">
        <v>1.7099999999999999E-3</v>
      </c>
      <c r="E74" s="5" t="str">
        <f>IF($C$69&lt;=A74," ",IF($C$69&lt;C74,($C$69-C73)*D74,(C74-A74)*D74))</f>
        <v xml:space="preserve"> </v>
      </c>
      <c r="F74" s="1"/>
      <c r="G74" s="1"/>
      <c r="H74" s="1"/>
      <c r="I74" s="1"/>
    </row>
    <row r="75" spans="1:9" hidden="1">
      <c r="A75" s="5">
        <v>45495</v>
      </c>
      <c r="B75" s="10"/>
      <c r="C75" s="5">
        <v>64095</v>
      </c>
      <c r="D75" s="11">
        <v>1.14E-3</v>
      </c>
      <c r="E75" s="5" t="str">
        <f>IF($C$69&lt;=A75," ",IF($C$69&lt;C75,($C$69-C74)*D75,(C75-A75)*D75))</f>
        <v xml:space="preserve"> </v>
      </c>
      <c r="F75" s="1"/>
      <c r="G75" s="1"/>
      <c r="H75" s="1"/>
      <c r="I75" s="1"/>
    </row>
    <row r="76" spans="1:9" hidden="1">
      <c r="A76" s="5">
        <v>64095</v>
      </c>
      <c r="B76" s="10"/>
      <c r="C76" s="5">
        <v>250095</v>
      </c>
      <c r="D76" s="11">
        <v>5.6999999999999998E-4</v>
      </c>
      <c r="E76" s="5" t="str">
        <f>IF($C$69&lt;=A76," ",IF($C$69&lt;C76,($C$69-C75)*D76,(C76-A76)*D76))</f>
        <v xml:space="preserve"> </v>
      </c>
      <c r="F76" s="1"/>
      <c r="G76" s="1"/>
      <c r="H76" s="1"/>
      <c r="I76" s="1"/>
    </row>
    <row r="77" spans="1:9" hidden="1">
      <c r="A77" s="5">
        <v>250095</v>
      </c>
      <c r="B77" s="10"/>
      <c r="C77" s="5">
        <f>$C$82</f>
        <v>0</v>
      </c>
      <c r="D77" s="12">
        <v>2.2800000000000001E-4</v>
      </c>
      <c r="E77" s="10" t="str">
        <f>IF($C$69&lt;=A77," E90",IF($C$69&lt;C77,($C$69-C76)*D77,(C77-A77)*D77))</f>
        <v xml:space="preserve"> E90</v>
      </c>
      <c r="F77" s="1"/>
      <c r="G77" s="1"/>
      <c r="H77" s="1"/>
      <c r="I77" s="1"/>
    </row>
    <row r="78" spans="1:9" hidden="1">
      <c r="A78" s="7"/>
      <c r="B78" s="7"/>
      <c r="C78" s="7"/>
      <c r="D78" s="7"/>
      <c r="E78" s="7"/>
      <c r="F78" s="1"/>
      <c r="G78" s="1"/>
      <c r="H78" s="1"/>
      <c r="I78" s="1"/>
    </row>
    <row r="79" spans="1:9" hidden="1">
      <c r="A79" s="8" t="s">
        <v>5</v>
      </c>
      <c r="B79" s="13"/>
      <c r="C79" s="7"/>
      <c r="D79" s="7"/>
      <c r="E79" s="14">
        <f>SUM(E71:E78)</f>
        <v>0</v>
      </c>
      <c r="F79" s="1"/>
      <c r="G79" s="1"/>
      <c r="H79" s="1"/>
      <c r="I79" s="1"/>
    </row>
    <row r="80" spans="1:9" hidden="1">
      <c r="A80" s="1"/>
      <c r="B80" s="1"/>
      <c r="C80" s="1"/>
      <c r="D80" s="1"/>
      <c r="E80" s="1"/>
      <c r="F80" s="1"/>
      <c r="G80" s="1"/>
      <c r="H80" s="1"/>
      <c r="I80" s="1"/>
    </row>
    <row r="81" spans="1:9" hidden="1">
      <c r="A81" s="1"/>
      <c r="B81" s="1"/>
      <c r="C81" s="1"/>
      <c r="D81" s="1"/>
      <c r="E81" s="1"/>
      <c r="F81" s="1"/>
      <c r="G81" s="1"/>
      <c r="H81" s="1"/>
      <c r="I81" s="1"/>
    </row>
    <row r="82" spans="1:9" hidden="1">
      <c r="A82" s="4" t="s">
        <v>1</v>
      </c>
      <c r="B82" s="4"/>
      <c r="C82" s="5">
        <f>E56</f>
        <v>0</v>
      </c>
      <c r="D82" s="6"/>
      <c r="E82" s="7"/>
      <c r="F82" s="1"/>
      <c r="G82" s="1"/>
      <c r="H82" s="1"/>
      <c r="I82" s="1"/>
    </row>
    <row r="83" spans="1:9" hidden="1">
      <c r="A83" s="8" t="s">
        <v>2</v>
      </c>
      <c r="B83" s="8"/>
      <c r="C83" s="8" t="s">
        <v>2</v>
      </c>
      <c r="D83" s="9" t="s">
        <v>3</v>
      </c>
      <c r="E83" s="8" t="s">
        <v>4</v>
      </c>
      <c r="F83" s="1"/>
      <c r="G83" s="1"/>
      <c r="H83" s="1"/>
      <c r="I83" s="1"/>
    </row>
    <row r="84" spans="1:9" hidden="1">
      <c r="A84" s="5">
        <v>0</v>
      </c>
      <c r="B84" s="10"/>
      <c r="C84" s="5">
        <v>7500</v>
      </c>
      <c r="D84" s="11">
        <v>3.9899999999999996E-3</v>
      </c>
      <c r="E84" s="5">
        <f>IF($C$82&lt;C84,$C$82*D84,C84*D84)</f>
        <v>0</v>
      </c>
      <c r="F84" s="1"/>
      <c r="G84" s="1"/>
      <c r="H84" s="1"/>
      <c r="I84" s="1"/>
    </row>
    <row r="85" spans="1:9" hidden="1">
      <c r="A85" s="5">
        <v>7500</v>
      </c>
      <c r="B85" s="10"/>
      <c r="C85" s="5">
        <v>17500</v>
      </c>
      <c r="D85" s="11">
        <v>3.4199999999999999E-3</v>
      </c>
      <c r="E85" s="5" t="str">
        <f>IF($C$82&lt;=A85," ",IF($C$82&lt;C85,($C$82-C84)*D85,(C85-A85)*D85))</f>
        <v xml:space="preserve"> </v>
      </c>
      <c r="F85" s="1"/>
      <c r="G85" s="1"/>
      <c r="H85" s="1"/>
      <c r="I85" s="1"/>
    </row>
    <row r="86" spans="1:9" hidden="1">
      <c r="A86" s="5">
        <v>17500</v>
      </c>
      <c r="B86" s="10"/>
      <c r="C86" s="5">
        <v>30000</v>
      </c>
      <c r="D86" s="11">
        <v>2.2799999999999999E-3</v>
      </c>
      <c r="E86" s="5" t="str">
        <f>IF($C$82&lt;=A86," ",IF($C$82&lt;C86,($C$82-C85)*D86,(C86-A86)*D86))</f>
        <v xml:space="preserve"> </v>
      </c>
      <c r="F86" s="1"/>
      <c r="G86" s="1"/>
      <c r="H86" s="1"/>
      <c r="I86" s="1"/>
    </row>
    <row r="87" spans="1:9" hidden="1">
      <c r="A87" s="5">
        <v>30000</v>
      </c>
      <c r="B87" s="10"/>
      <c r="C87" s="5">
        <v>45495</v>
      </c>
      <c r="D87" s="11">
        <v>1.7099999999999999E-3</v>
      </c>
      <c r="E87" s="5" t="str">
        <f>IF($C$82&lt;=A87," ",IF($C$82&lt;C87,($C$82-C86)*D87,(C87-A87)*D87))</f>
        <v xml:space="preserve"> </v>
      </c>
      <c r="F87" s="1"/>
      <c r="G87" s="1"/>
      <c r="H87" s="1"/>
      <c r="I87" s="1"/>
    </row>
    <row r="88" spans="1:9" hidden="1">
      <c r="A88" s="5">
        <v>45495</v>
      </c>
      <c r="B88" s="10"/>
      <c r="C88" s="5">
        <v>64095</v>
      </c>
      <c r="D88" s="11">
        <v>1.14E-3</v>
      </c>
      <c r="E88" s="5" t="str">
        <f>IF($C$82&lt;=A88," ",IF($C$82&lt;C88,($C$82-C87)*D88,(C88-A88)*D88))</f>
        <v xml:space="preserve"> </v>
      </c>
      <c r="F88" s="1"/>
      <c r="G88" s="1"/>
      <c r="H88" s="1"/>
      <c r="I88" s="1"/>
    </row>
    <row r="89" spans="1:9" hidden="1">
      <c r="A89" s="5">
        <v>64095</v>
      </c>
      <c r="B89" s="10"/>
      <c r="C89" s="5">
        <v>250095</v>
      </c>
      <c r="D89" s="11">
        <v>5.6999999999999998E-4</v>
      </c>
      <c r="E89" s="5" t="str">
        <f>IF($C$82&lt;=A89," ",IF($C$82&lt;C89,($C$82-C88)*D89,(C89-A89)*D89))</f>
        <v xml:space="preserve"> </v>
      </c>
      <c r="F89" s="1"/>
      <c r="G89" s="1"/>
      <c r="H89" s="1"/>
      <c r="I89" s="1"/>
    </row>
    <row r="90" spans="1:9" hidden="1">
      <c r="A90" s="5">
        <v>250095</v>
      </c>
      <c r="B90" s="10"/>
      <c r="C90" s="5">
        <f>$C$82</f>
        <v>0</v>
      </c>
      <c r="D90" s="12">
        <v>2.2800000000000001E-4</v>
      </c>
      <c r="E90" s="10" t="str">
        <f>IF($C$82&lt;=A90," E90",IF($C$82&lt;C90,($C$82-C89)*D90,(C90-A90)*D90))</f>
        <v xml:space="preserve"> E90</v>
      </c>
      <c r="F90" s="1"/>
      <c r="G90" s="1"/>
      <c r="H90" s="1"/>
      <c r="I90" s="1"/>
    </row>
    <row r="91" spans="1:9" hidden="1">
      <c r="A91" s="7"/>
      <c r="B91" s="7"/>
      <c r="C91" s="7"/>
      <c r="D91" s="7"/>
      <c r="E91" s="7"/>
      <c r="F91" s="1"/>
      <c r="G91" s="1"/>
      <c r="H91" s="1"/>
      <c r="I91" s="1"/>
    </row>
    <row r="92" spans="1:9" hidden="1">
      <c r="A92" s="8" t="s">
        <v>5</v>
      </c>
      <c r="B92" s="13"/>
      <c r="C92" s="7"/>
      <c r="D92" s="7"/>
      <c r="E92" s="14">
        <f>SUM(E84:E91)</f>
        <v>0</v>
      </c>
      <c r="F92" s="1"/>
      <c r="G92" s="1"/>
      <c r="H92" s="1"/>
      <c r="I92" s="1"/>
    </row>
    <row r="93" spans="1:9" hidden="1">
      <c r="A93" s="1"/>
      <c r="B93" s="1"/>
      <c r="C93" s="1"/>
      <c r="D93" s="1"/>
      <c r="E93" s="1"/>
      <c r="F93" s="1"/>
      <c r="G93" s="1"/>
      <c r="H93" s="1"/>
      <c r="I93" s="1"/>
    </row>
    <row r="94" spans="1:9" ht="15.75" hidden="1" thickBot="1">
      <c r="A94" s="1"/>
      <c r="B94" s="1"/>
      <c r="C94" s="1"/>
      <c r="D94" s="1"/>
      <c r="E94" s="1"/>
      <c r="F94" s="1"/>
      <c r="G94" s="1"/>
      <c r="H94" s="1"/>
      <c r="I94" s="1"/>
    </row>
    <row r="95" spans="1:9" hidden="1">
      <c r="A95" s="15" t="s">
        <v>6</v>
      </c>
      <c r="B95" s="16"/>
      <c r="C95" s="16"/>
      <c r="D95" s="17"/>
      <c r="E95" s="1"/>
      <c r="F95" s="1"/>
      <c r="G95" s="1"/>
      <c r="H95" s="1"/>
      <c r="I95" s="1"/>
    </row>
    <row r="96" spans="1:9" hidden="1">
      <c r="A96" s="18">
        <v>117.11</v>
      </c>
      <c r="B96" s="19" t="s">
        <v>7</v>
      </c>
      <c r="C96" s="19">
        <v>25000</v>
      </c>
      <c r="D96" s="20"/>
      <c r="E96" s="1"/>
      <c r="F96" s="1"/>
      <c r="G96" s="1"/>
      <c r="H96" s="1"/>
      <c r="I96" s="1"/>
    </row>
    <row r="97" spans="1:9" ht="15.75" hidden="1" thickBot="1">
      <c r="A97" s="21">
        <v>23.56</v>
      </c>
      <c r="B97" s="22" t="s">
        <v>8</v>
      </c>
      <c r="C97" s="22">
        <v>25000</v>
      </c>
      <c r="D97" s="23" t="s">
        <v>9</v>
      </c>
      <c r="E97" s="1"/>
      <c r="F97" s="1"/>
      <c r="G97" s="1"/>
      <c r="H97" s="1"/>
      <c r="I97" s="1"/>
    </row>
    <row r="98" spans="1:9" hidden="1">
      <c r="A98" s="1"/>
      <c r="B98" s="1"/>
      <c r="C98" s="1"/>
      <c r="D98" s="1"/>
      <c r="E98" s="1"/>
      <c r="F98" s="1"/>
      <c r="G98" s="1"/>
      <c r="H98" s="1"/>
      <c r="I98" s="1"/>
    </row>
    <row r="99" spans="1:9">
      <c r="A99" s="3"/>
      <c r="B99" s="3"/>
      <c r="C99" s="3"/>
      <c r="D99" s="3"/>
      <c r="E99" s="3"/>
      <c r="F99" s="3"/>
      <c r="G99" s="3"/>
      <c r="H99" s="3"/>
      <c r="I99" s="3"/>
    </row>
    <row r="100" spans="1:9">
      <c r="A100" s="3"/>
      <c r="B100" s="3"/>
      <c r="C100" s="3"/>
      <c r="D100" s="3"/>
      <c r="E100" s="3"/>
      <c r="F100" s="3"/>
      <c r="G100" s="3"/>
      <c r="H100" s="3"/>
      <c r="I100" s="3"/>
    </row>
    <row r="101" spans="1:9">
      <c r="A101" s="3"/>
      <c r="B101" s="3"/>
      <c r="C101" s="3"/>
      <c r="D101" s="3"/>
      <c r="E101" s="3"/>
      <c r="F101" s="3"/>
      <c r="G101" s="3"/>
      <c r="H101" s="3"/>
      <c r="I101" s="3"/>
    </row>
  </sheetData>
  <sheetProtection algorithmName="SHA-512" hashValue="QMH+pNZ9MkLdqzODY6xai1svuGmzowrktadm4xiPj375o7cqn/BLltvVosttocUzOP1u2ZPbG12uuTzYLvmqYQ==" saltValue="IpH8Np1w80yXEPiMdTU00g==" spinCount="100000" sheet="1" objects="1" scenarios="1"/>
  <mergeCells count="2">
    <mergeCell ref="A8:I8"/>
    <mergeCell ref="A36:I38"/>
  </mergeCells>
  <phoneticPr fontId="0" type="noConversion"/>
  <dataValidations count="1">
    <dataValidation type="list" allowBlank="1" showInputMessage="1" showErrorMessage="1" sqref="E25">
      <formula1>$C$66:$C$67</formula1>
    </dataValidation>
  </dataValidations>
  <hyperlinks>
    <hyperlink ref="E49" r:id="rId1"/>
  </hyperlinks>
  <pageMargins left="0.7" right="0.7" top="0.75" bottom="0.75" header="0.3" footer="0.3"/>
  <pageSetup paperSize="9" orientation="portrait" r:id="rId2"/>
  <headerFooter differentFirst="1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HL1</vt:lpstr>
      <vt:lpstr>'HL1'!Afdrukbereik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2014-11-16T22:06:34Z</cp:lastPrinted>
  <dcterms:created xsi:type="dcterms:W3CDTF">2012-08-13T15:38:40Z</dcterms:created>
  <dcterms:modified xsi:type="dcterms:W3CDTF">2014-11-16T22:06:42Z</dcterms:modified>
</cp:coreProperties>
</file>